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0620" activeTab="0"/>
  </bookViews>
  <sheets>
    <sheet name="Highest and Lowest" sheetId="1" r:id="rId1"/>
  </sheets>
  <definedNames>
    <definedName name="_xlnm._FilterDatabase" localSheetId="0" hidden="1">'Highest and Lowest'!$A$6:$M$287</definedName>
    <definedName name="A" localSheetId="0">'Highest and Lowest'!#REF!</definedName>
    <definedName name="B" localSheetId="0">'Highest and Lowest'!#REF!</definedName>
    <definedName name="D" localSheetId="0">'Highest and Lowest'!$B$694</definedName>
    <definedName name="E" localSheetId="0">'Highest and Lowest'!#REF!</definedName>
    <definedName name="F" localSheetId="0">'Highest and Lowest'!$B$696</definedName>
    <definedName name="G" localSheetId="0">'Highest and Lowest'!$B$698</definedName>
    <definedName name="H" localSheetId="0">'Highest and Lowest'!#REF!</definedName>
    <definedName name="I" localSheetId="0">'Highest and Lowest'!$B$703</definedName>
    <definedName name="J" localSheetId="0">'Highest and Lowest'!$B$707</definedName>
    <definedName name="K" localSheetId="0">'Highest and Lowest'!#REF!</definedName>
    <definedName name="L" localSheetId="0">'Highest and Lowest'!#REF!</definedName>
    <definedName name="M" localSheetId="0">'Highest and Lowest'!$B$710</definedName>
    <definedName name="N" localSheetId="0">'Highest and Lowest'!$B$713</definedName>
    <definedName name="O" localSheetId="0">'Highest and Lowest'!$B$717</definedName>
    <definedName name="P" localSheetId="0">'Highest and Lowest'!$B$718</definedName>
    <definedName name="_xlnm.Print_Area" localSheetId="0">'Highest and Lowest'!$A$1:$M$311</definedName>
    <definedName name="_xlnm.Print_Titles" localSheetId="0">'Highest and Lowest'!$6:$6</definedName>
    <definedName name="Q" localSheetId="0">'Highest and Lowest'!$B$725</definedName>
    <definedName name="S" localSheetId="0">'Highest and Lowest'!$B$729</definedName>
    <definedName name="T" localSheetId="0">'Highest and Lowest'!$B$738</definedName>
    <definedName name="U" localSheetId="0">'Highest and Lowest'!$B$741</definedName>
    <definedName name="X" localSheetId="0">'Highest and Lowest'!$B$746</definedName>
    <definedName name="Z" localSheetId="0">'Highest and Lowest'!$B$749</definedName>
  </definedNames>
  <calcPr fullCalcOnLoad="1"/>
</workbook>
</file>

<file path=xl/sharedStrings.xml><?xml version="1.0" encoding="utf-8"?>
<sst xmlns="http://schemas.openxmlformats.org/spreadsheetml/2006/main" count="1504" uniqueCount="179">
  <si>
    <t>Australia</t>
  </si>
  <si>
    <t>Austria</t>
  </si>
  <si>
    <t>Germany</t>
  </si>
  <si>
    <t>Netherlands</t>
  </si>
  <si>
    <t>Portugal</t>
  </si>
  <si>
    <t>Burger King</t>
  </si>
  <si>
    <t>Spain</t>
  </si>
  <si>
    <t>Canada</t>
  </si>
  <si>
    <t>Denmark</t>
  </si>
  <si>
    <t>Japan</t>
  </si>
  <si>
    <t>Mexico</t>
  </si>
  <si>
    <t>New Zealand</t>
  </si>
  <si>
    <t>Norway</t>
  </si>
  <si>
    <t>Poland</t>
  </si>
  <si>
    <t>Singapore</t>
  </si>
  <si>
    <t>South Africa</t>
  </si>
  <si>
    <t>Sweden</t>
  </si>
  <si>
    <t>Switzerland</t>
  </si>
  <si>
    <t>Turkey</t>
  </si>
  <si>
    <t>Belgium</t>
  </si>
  <si>
    <t>Finland</t>
  </si>
  <si>
    <t>Hungary</t>
  </si>
  <si>
    <t>Russia</t>
  </si>
  <si>
    <t>Slovakia</t>
  </si>
  <si>
    <t>France</t>
  </si>
  <si>
    <t>Guatemala</t>
  </si>
  <si>
    <t>Malaysia</t>
  </si>
  <si>
    <t>United Kingdom</t>
  </si>
  <si>
    <t>Brazil</t>
  </si>
  <si>
    <t>Luxemburg</t>
  </si>
  <si>
    <t>Romania</t>
  </si>
  <si>
    <t>Italy</t>
  </si>
  <si>
    <t>Kelloggs</t>
  </si>
  <si>
    <t>Middle East</t>
  </si>
  <si>
    <t>Greece</t>
  </si>
  <si>
    <t>Ireland</t>
  </si>
  <si>
    <t>KFC</t>
  </si>
  <si>
    <t>Argentina</t>
  </si>
  <si>
    <t>Ukraine</t>
  </si>
  <si>
    <t>Chile</t>
  </si>
  <si>
    <t>Colombia</t>
  </si>
  <si>
    <t>Slovenia</t>
  </si>
  <si>
    <t>Nestle</t>
  </si>
  <si>
    <t>Cyprus</t>
  </si>
  <si>
    <t>Panama</t>
  </si>
  <si>
    <t>United States</t>
  </si>
  <si>
    <t>Subway</t>
  </si>
  <si>
    <t>Azerbajan</t>
  </si>
  <si>
    <t>Product name</t>
  </si>
  <si>
    <t>Portion size (g)</t>
  </si>
  <si>
    <t>Sodium (g) per portion</t>
  </si>
  <si>
    <t>Sodium (g) per 100g</t>
  </si>
  <si>
    <t>Salt (g) per portion</t>
  </si>
  <si>
    <t>Salt (g) per 100g</t>
  </si>
  <si>
    <t>Notes</t>
  </si>
  <si>
    <t>Date data obtained</t>
  </si>
  <si>
    <t>Method data collected (e.g. Online, on pack)</t>
  </si>
  <si>
    <t>Country</t>
  </si>
  <si>
    <t>Retailer/ Brand</t>
  </si>
  <si>
    <t>Double Whopper</t>
  </si>
  <si>
    <t>Onion rings</t>
  </si>
  <si>
    <t>Bacon double cheeseburger or equivalent</t>
  </si>
  <si>
    <t>McDonald's</t>
  </si>
  <si>
    <t>Big Mac or equivalent</t>
  </si>
  <si>
    <t>Fillet Fish or equivalent</t>
  </si>
  <si>
    <t>Sausage McMuffin with egg or equivalent</t>
  </si>
  <si>
    <t>Ham 6-inch sandwich or equivalent</t>
  </si>
  <si>
    <t>Subway Club 6-inch sandwich or equivalent</t>
  </si>
  <si>
    <t>Twister or equivalent</t>
  </si>
  <si>
    <t>Popcorn chicken or equivalent</t>
  </si>
  <si>
    <t>Fillet burger or equivalent</t>
  </si>
  <si>
    <t>Fitness or equivalent</t>
  </si>
  <si>
    <t>Fitness &amp; Fruits or equivalent</t>
  </si>
  <si>
    <t>Cornflakes or equivalent</t>
  </si>
  <si>
    <t>All bran or All bran plus or equivalent</t>
  </si>
  <si>
    <t>Crunchy nut cornflakes</t>
  </si>
  <si>
    <t>Special K or equivalent</t>
  </si>
  <si>
    <t>KFC Website</t>
  </si>
  <si>
    <t>Individual</t>
  </si>
  <si>
    <t>Fillet Sandwich</t>
  </si>
  <si>
    <t>regular</t>
  </si>
  <si>
    <t>Subway website</t>
  </si>
  <si>
    <t>McDonald's Website</t>
  </si>
  <si>
    <t>McChicken Sandwich or equivalent</t>
  </si>
  <si>
    <t>Burger King Website</t>
  </si>
  <si>
    <t>Nestle Website</t>
  </si>
  <si>
    <t>30g plus 125ml milk</t>
  </si>
  <si>
    <t>40g plus 125ml milk</t>
  </si>
  <si>
    <t>Kelloggs website</t>
  </si>
  <si>
    <t>30 g plus 125ml milk</t>
  </si>
  <si>
    <t>Bangladesh</t>
  </si>
  <si>
    <t xml:space="preserve">Brazil </t>
  </si>
  <si>
    <t xml:space="preserve">Canada </t>
  </si>
  <si>
    <t xml:space="preserve">Germany </t>
  </si>
  <si>
    <t xml:space="preserve">Italy </t>
  </si>
  <si>
    <t xml:space="preserve">Netherlands </t>
  </si>
  <si>
    <t xml:space="preserve">New Zealand </t>
  </si>
  <si>
    <t xml:space="preserve">United Kingdom </t>
  </si>
  <si>
    <t xml:space="preserve">United States </t>
  </si>
  <si>
    <t>Kelloggs/Tesco website</t>
  </si>
  <si>
    <t>Salt calculated from sodium multiplied by 2.5</t>
  </si>
  <si>
    <t>Sodium calculated from salt divided by 2.5</t>
  </si>
  <si>
    <t>values per 100g calculated from values per portion divided by portion size multiplied by 100</t>
  </si>
  <si>
    <t>Calculations (See Key)</t>
  </si>
  <si>
    <t>Worst by portion</t>
  </si>
  <si>
    <t>Best by portion</t>
  </si>
  <si>
    <t>Royal-o-fish</t>
  </si>
  <si>
    <t>BK Double Stacker</t>
  </si>
  <si>
    <t>Caveats</t>
  </si>
  <si>
    <t>Some cereal values include additional milk</t>
  </si>
  <si>
    <t>Included are the products and equivalent products within countries for which we could locate information via websites</t>
  </si>
  <si>
    <t>Criteria for selection</t>
  </si>
  <si>
    <t>1. World Health Organisation Technical Report Series 916: Diet, Nutrition and the Prevention of Chronic Diseases (2003)</t>
  </si>
  <si>
    <r>
      <t xml:space="preserve">% intake of WHO recommend- ation for adults (5g salt/day) </t>
    </r>
    <r>
      <rPr>
        <b/>
        <vertAlign val="superscript"/>
        <sz val="10"/>
        <rFont val="Arial"/>
        <family val="2"/>
      </rPr>
      <t>(1)</t>
    </r>
  </si>
  <si>
    <t xml:space="preserve">Products are those stated or their equivalents, as stated in the ‘notes’ section. </t>
  </si>
  <si>
    <t>Products translated from native language to UK</t>
  </si>
  <si>
    <r>
      <t>-</t>
    </r>
    <r>
      <rPr>
        <sz val="11"/>
        <rFont val="Times New Roman"/>
        <family val="1"/>
      </rPr>
      <t xml:space="preserve">          </t>
    </r>
    <r>
      <rPr>
        <sz val="11"/>
        <rFont val="Arial"/>
        <family val="2"/>
      </rPr>
      <t>must operate within at least 3 regions incl. UK (for ease of analysis/accessibility of information)</t>
    </r>
  </si>
  <si>
    <r>
      <t>-</t>
    </r>
    <r>
      <rPr>
        <sz val="11"/>
        <rFont val="Times New Roman"/>
        <family val="1"/>
      </rPr>
      <t xml:space="preserve">          </t>
    </r>
    <r>
      <rPr>
        <sz val="11"/>
        <rFont val="Arial"/>
        <family val="2"/>
      </rPr>
      <t>must have at least one widely consumed product</t>
    </r>
  </si>
  <si>
    <r>
      <t>-</t>
    </r>
    <r>
      <rPr>
        <sz val="11"/>
        <rFont val="Times New Roman"/>
        <family val="1"/>
      </rPr>
      <t xml:space="preserve">          </t>
    </r>
    <r>
      <rPr>
        <sz val="11"/>
        <rFont val="Arial"/>
        <family val="2"/>
      </rPr>
      <t>must have at least one product/product equivalent that is comparable across countries</t>
    </r>
  </si>
  <si>
    <r>
      <t>-</t>
    </r>
    <r>
      <rPr>
        <sz val="11"/>
        <rFont val="Times New Roman"/>
        <family val="1"/>
      </rPr>
      <t xml:space="preserve">          </t>
    </r>
    <r>
      <rPr>
        <sz val="11"/>
        <rFont val="Arial"/>
        <family val="2"/>
      </rPr>
      <t>must have nutritional information available on website/customer helpline</t>
    </r>
  </si>
  <si>
    <r>
      <t>-</t>
    </r>
    <r>
      <rPr>
        <sz val="11"/>
        <rFont val="Times New Roman"/>
        <family val="1"/>
      </rPr>
      <t xml:space="preserve">          </t>
    </r>
    <r>
      <rPr>
        <sz val="11"/>
        <rFont val="Arial"/>
        <family val="2"/>
      </rPr>
      <t>local variations are avoided where possible for international relevance</t>
    </r>
  </si>
  <si>
    <t>Not provided</t>
  </si>
  <si>
    <t>N/A</t>
  </si>
  <si>
    <t>Full key at foot of page</t>
  </si>
  <si>
    <t>Grilled chicken sandwich</t>
  </si>
  <si>
    <t>Bacon &amp; egg</t>
  </si>
  <si>
    <t>With pepper mayo dressing</t>
  </si>
  <si>
    <t>Toasted Twister</t>
  </si>
  <si>
    <t>O.R Fillet Burger</t>
  </si>
  <si>
    <t>Double Whopper sandwich</t>
  </si>
  <si>
    <t>without mayonnaise</t>
  </si>
  <si>
    <t>Original burger</t>
  </si>
  <si>
    <t>45g plus 125ml milk</t>
  </si>
  <si>
    <t>Honey Nut cornflakes, 30 g plus 125ml milk</t>
  </si>
  <si>
    <t>Known as Hungry Jack's, Bacon Delux</t>
  </si>
  <si>
    <t xml:space="preserve">Known as Hungry Jack's </t>
  </si>
  <si>
    <t>Colonel's Filet</t>
  </si>
  <si>
    <t>Bacon &amp; Egg McMuffin</t>
  </si>
  <si>
    <t>Bacon McMuffin with egg</t>
  </si>
  <si>
    <t>Crispy Twister with OR strip</t>
  </si>
  <si>
    <t>McDonald's Website/Australia</t>
  </si>
  <si>
    <t xml:space="preserve">All bran </t>
  </si>
  <si>
    <t xml:space="preserve">All bran  </t>
  </si>
  <si>
    <t>All bran</t>
  </si>
  <si>
    <t xml:space="preserve">30g plus 125ml milk </t>
  </si>
  <si>
    <t>Original Fillet burger</t>
  </si>
  <si>
    <t>Cheeseburger Duplo con Bacon</t>
  </si>
  <si>
    <t>KEY (Hidden - column 'L')</t>
  </si>
  <si>
    <t xml:space="preserve">Cornflakes </t>
  </si>
  <si>
    <t xml:space="preserve">Special K </t>
  </si>
  <si>
    <t>Popcorn chicken</t>
  </si>
  <si>
    <t xml:space="preserve">Popcorn chicken </t>
  </si>
  <si>
    <t>Big Mac</t>
  </si>
  <si>
    <t xml:space="preserve">Big Mac </t>
  </si>
  <si>
    <t xml:space="preserve">McChicken Sandwich </t>
  </si>
  <si>
    <t>McChicken Sandwich</t>
  </si>
  <si>
    <t>Ham 6-inch sandwich</t>
  </si>
  <si>
    <t xml:space="preserve">Ham 6-inch sandwich </t>
  </si>
  <si>
    <t xml:space="preserve">Subway Club 6-inch sandwich </t>
  </si>
  <si>
    <t>Subway Club 6-inch sandwich</t>
  </si>
  <si>
    <t>Hungry Jacks</t>
  </si>
  <si>
    <t>Regular</t>
  </si>
  <si>
    <t xml:space="preserve">30g  </t>
  </si>
  <si>
    <t xml:space="preserve">40g  </t>
  </si>
  <si>
    <t>36g</t>
  </si>
  <si>
    <t>31g</t>
  </si>
  <si>
    <t>28g</t>
  </si>
  <si>
    <t>29g</t>
  </si>
  <si>
    <t>Where portion sizes vary for cereals (Kelloggs), we have used 100g salt for comparison</t>
  </si>
  <si>
    <t>Germany, Italy</t>
  </si>
  <si>
    <t>United Kingdom, Ireland</t>
  </si>
  <si>
    <t>France, Austria</t>
  </si>
  <si>
    <t>Highest and Lowest products - By Brand</t>
  </si>
  <si>
    <t>International Products Survey</t>
  </si>
  <si>
    <t>All data collected from Manufacturers' own websites (date data collected is hidden in column 'J')</t>
  </si>
  <si>
    <t>30g</t>
  </si>
  <si>
    <t>Germany, Poland, Switzerland, Austria, Belgium, Portugal, Romania, France</t>
  </si>
  <si>
    <t>Austria, Belgium, Finland, France, Greece, Italy, Portugal</t>
  </si>
  <si>
    <t>Mexico, Panama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</si>
</sst>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00"/>
    <numFmt numFmtId="170" formatCode="0.0"/>
    <numFmt numFmtId="171" formatCode="#,##0.0"/>
    <numFmt numFmtId="172" formatCode="0.0%"/>
    <numFmt numFmtId="173" formatCode="#,##0.000"/>
    <numFmt numFmtId="174" formatCode="#,##0.0000"/>
    <numFmt numFmtId="175" formatCode="_-* #,##0.000_-;\-* #,##0.000_-;_-* &quot;-&quot;??_-;_-@_-"/>
    <numFmt numFmtId="176" formatCode="0.0000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63"/>
      <name val="Arial"/>
      <family val="2"/>
    </font>
    <font>
      <sz val="9"/>
      <color indexed="63"/>
      <name val="Verdana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8"/>
      <name val="Arial"/>
      <family val="0"/>
    </font>
    <font>
      <sz val="8"/>
      <name val="Tahoma"/>
      <family val="2"/>
    </font>
    <font>
      <b/>
      <sz val="10"/>
      <color indexed="63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23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4" fontId="30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3" fontId="17" fillId="0" borderId="6" xfId="0" applyNumberFormat="1" applyFont="1" applyBorder="1" applyAlignment="1">
      <alignment horizontal="left" wrapText="1"/>
    </xf>
    <xf numFmtId="173" fontId="17" fillId="0" borderId="6" xfId="0" applyNumberFormat="1" applyFont="1" applyBorder="1" applyAlignment="1">
      <alignment horizontal="left" wrapText="1"/>
    </xf>
    <xf numFmtId="4" fontId="17" fillId="0" borderId="6" xfId="0" applyNumberFormat="1" applyFont="1" applyBorder="1" applyAlignment="1">
      <alignment horizontal="left" wrapText="1"/>
    </xf>
    <xf numFmtId="14" fontId="17" fillId="0" borderId="6" xfId="0" applyNumberFormat="1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3" fontId="0" fillId="0" borderId="9" xfId="0" applyNumberFormat="1" applyFont="1" applyBorder="1" applyAlignment="1">
      <alignment horizontal="left" wrapText="1"/>
    </xf>
    <xf numFmtId="173" fontId="0" fillId="0" borderId="9" xfId="0" applyNumberFormat="1" applyFont="1" applyBorder="1" applyAlignment="1">
      <alignment horizontal="left" wrapText="1"/>
    </xf>
    <xf numFmtId="4" fontId="0" fillId="0" borderId="9" xfId="0" applyNumberFormat="1" applyFont="1" applyBorder="1" applyAlignment="1">
      <alignment horizontal="left" wrapText="1"/>
    </xf>
    <xf numFmtId="4" fontId="0" fillId="2" borderId="9" xfId="0" applyNumberFormat="1" applyFont="1" applyFill="1" applyBorder="1" applyAlignment="1">
      <alignment horizontal="left" wrapText="1"/>
    </xf>
    <xf numFmtId="14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9" xfId="0" applyNumberFormat="1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17" fillId="0" borderId="6" xfId="2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173" fontId="17" fillId="0" borderId="9" xfId="0" applyNumberFormat="1" applyFont="1" applyBorder="1" applyAlignment="1">
      <alignment horizontal="left" wrapText="1"/>
    </xf>
    <xf numFmtId="14" fontId="17" fillId="0" borderId="9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0" fillId="0" borderId="9" xfId="20" applyFont="1" applyBorder="1" applyAlignment="1">
      <alignment horizontal="left" wrapText="1"/>
    </xf>
    <xf numFmtId="174" fontId="0" fillId="0" borderId="9" xfId="20" applyNumberFormat="1" applyFont="1" applyBorder="1" applyAlignment="1">
      <alignment horizontal="left" wrapText="1"/>
    </xf>
    <xf numFmtId="3" fontId="0" fillId="0" borderId="9" xfId="20" applyNumberFormat="1" applyFont="1" applyBorder="1" applyAlignment="1">
      <alignment horizontal="left" wrapText="1"/>
    </xf>
    <xf numFmtId="171" fontId="0" fillId="2" borderId="9" xfId="0" applyNumberFormat="1" applyFont="1" applyFill="1" applyBorder="1" applyAlignment="1">
      <alignment horizontal="left" wrapText="1"/>
    </xf>
    <xf numFmtId="171" fontId="17" fillId="0" borderId="6" xfId="0" applyNumberFormat="1" applyFont="1" applyBorder="1" applyAlignment="1">
      <alignment horizontal="left" wrapText="1"/>
    </xf>
    <xf numFmtId="3" fontId="17" fillId="0" borderId="9" xfId="0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3" fontId="17" fillId="0" borderId="6" xfId="20" applyNumberFormat="1" applyFont="1" applyBorder="1" applyAlignment="1">
      <alignment horizontal="left" wrapText="1"/>
    </xf>
    <xf numFmtId="174" fontId="0" fillId="0" borderId="9" xfId="0" applyNumberFormat="1" applyFont="1" applyBorder="1" applyAlignment="1">
      <alignment horizontal="left" wrapText="1"/>
    </xf>
    <xf numFmtId="3" fontId="17" fillId="2" borderId="6" xfId="0" applyNumberFormat="1" applyFont="1" applyFill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171" fontId="17" fillId="2" borderId="6" xfId="0" applyNumberFormat="1" applyFont="1" applyFill="1" applyBorder="1" applyAlignment="1">
      <alignment horizontal="left" wrapText="1"/>
    </xf>
    <xf numFmtId="3" fontId="0" fillId="2" borderId="9" xfId="0" applyNumberFormat="1" applyFont="1" applyFill="1" applyBorder="1" applyAlignment="1">
      <alignment horizontal="left" wrapText="1"/>
    </xf>
    <xf numFmtId="173" fontId="0" fillId="0" borderId="9" xfId="20" applyNumberFormat="1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0" xfId="2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1" fillId="0" borderId="11" xfId="2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0" xfId="2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1" fillId="0" borderId="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2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20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24" fillId="0" borderId="1" xfId="0" applyFont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11" xfId="2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2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173" fontId="17" fillId="2" borderId="6" xfId="0" applyNumberFormat="1" applyFont="1" applyFill="1" applyBorder="1" applyAlignment="1">
      <alignment horizontal="left" wrapText="1"/>
    </xf>
    <xf numFmtId="173" fontId="0" fillId="2" borderId="9" xfId="0" applyNumberFormat="1" applyFont="1" applyFill="1" applyBorder="1" applyAlignment="1">
      <alignment horizontal="left" wrapText="1"/>
    </xf>
    <xf numFmtId="169" fontId="0" fillId="0" borderId="9" xfId="0" applyNumberFormat="1" applyFont="1" applyBorder="1" applyAlignment="1">
      <alignment horizontal="left" wrapText="1"/>
    </xf>
    <xf numFmtId="169" fontId="0" fillId="2" borderId="9" xfId="0" applyNumberFormat="1" applyFont="1" applyFill="1" applyBorder="1" applyAlignment="1">
      <alignment horizontal="left" wrapText="1"/>
    </xf>
    <xf numFmtId="173" fontId="17" fillId="2" borderId="9" xfId="0" applyNumberFormat="1" applyFont="1" applyFill="1" applyBorder="1" applyAlignment="1">
      <alignment horizontal="left" wrapText="1"/>
    </xf>
    <xf numFmtId="170" fontId="0" fillId="0" borderId="9" xfId="0" applyNumberFormat="1" applyFont="1" applyBorder="1" applyAlignment="1">
      <alignment horizontal="left" wrapText="1"/>
    </xf>
    <xf numFmtId="170" fontId="0" fillId="2" borderId="9" xfId="0" applyNumberFormat="1" applyFont="1" applyFill="1" applyBorder="1" applyAlignment="1">
      <alignment horizontal="left" wrapText="1"/>
    </xf>
    <xf numFmtId="2" fontId="0" fillId="0" borderId="9" xfId="0" applyNumberFormat="1" applyFont="1" applyBorder="1" applyAlignment="1">
      <alignment horizontal="left" wrapText="1"/>
    </xf>
    <xf numFmtId="2" fontId="0" fillId="2" borderId="9" xfId="0" applyNumberFormat="1" applyFont="1" applyFill="1" applyBorder="1" applyAlignment="1">
      <alignment horizontal="left" wrapText="1"/>
    </xf>
    <xf numFmtId="170" fontId="17" fillId="0" borderId="6" xfId="0" applyNumberFormat="1" applyFont="1" applyBorder="1" applyAlignment="1">
      <alignment horizontal="left" wrapText="1"/>
    </xf>
    <xf numFmtId="170" fontId="17" fillId="2" borderId="6" xfId="0" applyNumberFormat="1" applyFont="1" applyFill="1" applyBorder="1" applyAlignment="1">
      <alignment horizontal="left" wrapText="1"/>
    </xf>
    <xf numFmtId="174" fontId="0" fillId="2" borderId="9" xfId="0" applyNumberFormat="1" applyFont="1" applyFill="1" applyBorder="1" applyAlignment="1">
      <alignment horizontal="left" wrapText="1"/>
    </xf>
    <xf numFmtId="1" fontId="0" fillId="2" borderId="9" xfId="0" applyNumberFormat="1" applyFont="1" applyFill="1" applyBorder="1" applyAlignment="1">
      <alignment horizontal="left" wrapText="1"/>
    </xf>
    <xf numFmtId="176" fontId="0" fillId="0" borderId="9" xfId="0" applyNumberFormat="1" applyFont="1" applyBorder="1" applyAlignment="1">
      <alignment horizontal="left" wrapText="1"/>
    </xf>
    <xf numFmtId="176" fontId="0" fillId="2" borderId="9" xfId="0" applyNumberFormat="1" applyFont="1" applyFill="1" applyBorder="1" applyAlignment="1">
      <alignment horizontal="left" wrapText="1"/>
    </xf>
    <xf numFmtId="169" fontId="17" fillId="0" borderId="6" xfId="0" applyNumberFormat="1" applyFont="1" applyBorder="1" applyAlignment="1">
      <alignment horizontal="left" wrapText="1"/>
    </xf>
    <xf numFmtId="169" fontId="17" fillId="2" borderId="6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171" fontId="0" fillId="0" borderId="6" xfId="0" applyNumberFormat="1" applyFont="1" applyBorder="1" applyAlignment="1">
      <alignment horizontal="left" wrapText="1"/>
    </xf>
    <xf numFmtId="171" fontId="17" fillId="0" borderId="9" xfId="0" applyNumberFormat="1" applyFont="1" applyBorder="1" applyAlignment="1">
      <alignment horizontal="left" wrapText="1"/>
    </xf>
    <xf numFmtId="4" fontId="0" fillId="0" borderId="6" xfId="0" applyNumberFormat="1" applyFont="1" applyBorder="1" applyAlignment="1">
      <alignment horizontal="left" wrapText="1"/>
    </xf>
    <xf numFmtId="171" fontId="0" fillId="2" borderId="6" xfId="0" applyNumberFormat="1" applyFont="1" applyFill="1" applyBorder="1" applyAlignment="1">
      <alignment horizontal="left" wrapText="1"/>
    </xf>
    <xf numFmtId="171" fontId="17" fillId="2" borderId="9" xfId="0" applyNumberFormat="1" applyFont="1" applyFill="1" applyBorder="1" applyAlignment="1">
      <alignment horizontal="left" wrapText="1"/>
    </xf>
    <xf numFmtId="4" fontId="0" fillId="2" borderId="6" xfId="0" applyNumberFormat="1" applyFont="1" applyFill="1" applyBorder="1" applyAlignment="1">
      <alignment horizontal="left" wrapText="1"/>
    </xf>
    <xf numFmtId="14" fontId="0" fillId="0" borderId="6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3" fontId="0" fillId="0" borderId="16" xfId="0" applyNumberFormat="1" applyFont="1" applyBorder="1" applyAlignment="1">
      <alignment horizontal="left" wrapText="1"/>
    </xf>
    <xf numFmtId="14" fontId="0" fillId="0" borderId="16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left" wrapText="1"/>
    </xf>
    <xf numFmtId="171" fontId="0" fillId="0" borderId="16" xfId="0" applyNumberFormat="1" applyFont="1" applyBorder="1" applyAlignment="1">
      <alignment horizontal="left" wrapText="1"/>
    </xf>
    <xf numFmtId="171" fontId="0" fillId="2" borderId="16" xfId="0" applyNumberFormat="1" applyFont="1" applyFill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3" fontId="17" fillId="0" borderId="19" xfId="0" applyNumberFormat="1" applyFont="1" applyBorder="1" applyAlignment="1">
      <alignment horizontal="left" wrapText="1"/>
    </xf>
    <xf numFmtId="174" fontId="17" fillId="0" borderId="19" xfId="0" applyNumberFormat="1" applyFont="1" applyBorder="1" applyAlignment="1">
      <alignment horizontal="left" wrapText="1"/>
    </xf>
    <xf numFmtId="174" fontId="17" fillId="2" borderId="19" xfId="0" applyNumberFormat="1" applyFont="1" applyFill="1" applyBorder="1" applyAlignment="1">
      <alignment horizontal="left" wrapText="1"/>
    </xf>
    <xf numFmtId="14" fontId="17" fillId="0" borderId="19" xfId="0" applyNumberFormat="1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0" fillId="3" borderId="21" xfId="0" applyFont="1" applyFill="1" applyBorder="1" applyAlignment="1">
      <alignment horizontal="left" wrapText="1"/>
    </xf>
    <xf numFmtId="0" fontId="0" fillId="3" borderId="22" xfId="0" applyFont="1" applyFill="1" applyBorder="1" applyAlignment="1">
      <alignment horizontal="left" wrapText="1"/>
    </xf>
    <xf numFmtId="0" fontId="0" fillId="3" borderId="23" xfId="0" applyFont="1" applyFill="1" applyBorder="1" applyAlignment="1">
      <alignment horizontal="left" wrapText="1"/>
    </xf>
    <xf numFmtId="0" fontId="0" fillId="3" borderId="24" xfId="0" applyFont="1" applyFill="1" applyBorder="1" applyAlignment="1">
      <alignment horizontal="left" wrapText="1"/>
    </xf>
    <xf numFmtId="0" fontId="0" fillId="3" borderId="25" xfId="0" applyFont="1" applyFill="1" applyBorder="1" applyAlignment="1">
      <alignment horizontal="left" wrapText="1"/>
    </xf>
    <xf numFmtId="0" fontId="0" fillId="3" borderId="26" xfId="0" applyFont="1" applyFill="1" applyBorder="1" applyAlignment="1">
      <alignment horizontal="left" wrapText="1"/>
    </xf>
    <xf numFmtId="0" fontId="0" fillId="3" borderId="27" xfId="0" applyFont="1" applyFill="1" applyBorder="1" applyAlignment="1">
      <alignment horizontal="left" wrapText="1"/>
    </xf>
    <xf numFmtId="0" fontId="0" fillId="3" borderId="28" xfId="0" applyFont="1" applyFill="1" applyBorder="1" applyAlignment="1">
      <alignment horizontal="left" wrapText="1"/>
    </xf>
    <xf numFmtId="0" fontId="0" fillId="3" borderId="29" xfId="0" applyFont="1" applyFill="1" applyBorder="1" applyAlignment="1">
      <alignment horizontal="left" wrapText="1"/>
    </xf>
    <xf numFmtId="3" fontId="0" fillId="0" borderId="9" xfId="0" applyNumberFormat="1" applyFont="1" applyBorder="1" applyAlignment="1">
      <alignment horizontal="left"/>
    </xf>
    <xf numFmtId="170" fontId="0" fillId="0" borderId="9" xfId="0" applyNumberFormat="1" applyFont="1" applyFill="1" applyBorder="1" applyAlignment="1">
      <alignment horizontal="left" wrapText="1"/>
    </xf>
    <xf numFmtId="0" fontId="17" fillId="0" borderId="9" xfId="20" applyFont="1" applyBorder="1" applyAlignment="1">
      <alignment horizontal="left" wrapText="1"/>
    </xf>
    <xf numFmtId="3" fontId="17" fillId="0" borderId="9" xfId="20" applyNumberFormat="1" applyFont="1" applyBorder="1" applyAlignment="1">
      <alignment horizontal="left" wrapText="1"/>
    </xf>
    <xf numFmtId="170" fontId="0" fillId="0" borderId="16" xfId="0" applyNumberFormat="1" applyFont="1" applyBorder="1" applyAlignment="1">
      <alignment horizontal="left" wrapText="1"/>
    </xf>
    <xf numFmtId="170" fontId="0" fillId="2" borderId="16" xfId="0" applyNumberFormat="1" applyFont="1" applyFill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3" fontId="15" fillId="0" borderId="31" xfId="0" applyNumberFormat="1" applyFont="1" applyBorder="1" applyAlignment="1">
      <alignment horizontal="left" wrapText="1"/>
    </xf>
    <xf numFmtId="4" fontId="15" fillId="0" borderId="31" xfId="0" applyNumberFormat="1" applyFont="1" applyBorder="1" applyAlignment="1">
      <alignment horizontal="left" wrapText="1"/>
    </xf>
    <xf numFmtId="4" fontId="15" fillId="2" borderId="31" xfId="0" applyNumberFormat="1" applyFont="1" applyFill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5" fillId="0" borderId="33" xfId="0" applyFont="1" applyBorder="1" applyAlignment="1">
      <alignment horizontal="left" wrapText="1"/>
    </xf>
    <xf numFmtId="4" fontId="15" fillId="4" borderId="34" xfId="0" applyNumberFormat="1" applyFont="1" applyFill="1" applyBorder="1" applyAlignment="1">
      <alignment horizontal="left" wrapText="1"/>
    </xf>
    <xf numFmtId="0" fontId="15" fillId="0" borderId="35" xfId="0" applyFont="1" applyBorder="1" applyAlignment="1">
      <alignment horizontal="left" wrapText="1"/>
    </xf>
    <xf numFmtId="0" fontId="32" fillId="0" borderId="8" xfId="0" applyFont="1" applyBorder="1" applyAlignment="1">
      <alignment horizontal="left" wrapText="1"/>
    </xf>
    <xf numFmtId="0" fontId="32" fillId="0" borderId="9" xfId="0" applyFont="1" applyBorder="1" applyAlignment="1">
      <alignment horizontal="left" wrapText="1"/>
    </xf>
    <xf numFmtId="3" fontId="32" fillId="0" borderId="9" xfId="0" applyNumberFormat="1" applyFont="1" applyBorder="1" applyAlignment="1">
      <alignment horizontal="left" wrapText="1"/>
    </xf>
    <xf numFmtId="171" fontId="32" fillId="0" borderId="9" xfId="0" applyNumberFormat="1" applyFont="1" applyBorder="1" applyAlignment="1">
      <alignment horizontal="left" wrapText="1"/>
    </xf>
    <xf numFmtId="171" fontId="32" fillId="2" borderId="9" xfId="0" applyNumberFormat="1" applyFont="1" applyFill="1" applyBorder="1" applyAlignment="1">
      <alignment horizontal="left" wrapText="1"/>
    </xf>
    <xf numFmtId="14" fontId="32" fillId="0" borderId="9" xfId="0" applyNumberFormat="1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173" fontId="32" fillId="0" borderId="9" xfId="0" applyNumberFormat="1" applyFont="1" applyBorder="1" applyAlignment="1">
      <alignment horizontal="left" wrapText="1"/>
    </xf>
    <xf numFmtId="173" fontId="32" fillId="2" borderId="9" xfId="0" applyNumberFormat="1" applyFont="1" applyFill="1" applyBorder="1" applyAlignment="1">
      <alignment horizontal="left" wrapText="1"/>
    </xf>
    <xf numFmtId="0" fontId="32" fillId="0" borderId="9" xfId="20" applyFont="1" applyBorder="1" applyAlignment="1">
      <alignment horizontal="left" wrapText="1"/>
    </xf>
    <xf numFmtId="0" fontId="32" fillId="0" borderId="36" xfId="0" applyFont="1" applyBorder="1" applyAlignment="1">
      <alignment horizontal="left" wrapText="1"/>
    </xf>
    <xf numFmtId="0" fontId="32" fillId="0" borderId="37" xfId="0" applyFont="1" applyBorder="1" applyAlignment="1">
      <alignment horizontal="left" wrapText="1"/>
    </xf>
    <xf numFmtId="0" fontId="32" fillId="0" borderId="37" xfId="20" applyFont="1" applyBorder="1" applyAlignment="1">
      <alignment horizontal="left" wrapText="1"/>
    </xf>
    <xf numFmtId="3" fontId="32" fillId="0" borderId="37" xfId="0" applyNumberFormat="1" applyFont="1" applyBorder="1" applyAlignment="1">
      <alignment horizontal="left" wrapText="1"/>
    </xf>
    <xf numFmtId="171" fontId="32" fillId="0" borderId="37" xfId="0" applyNumberFormat="1" applyFont="1" applyBorder="1" applyAlignment="1">
      <alignment horizontal="left" wrapText="1"/>
    </xf>
    <xf numFmtId="4" fontId="32" fillId="0" borderId="37" xfId="0" applyNumberFormat="1" applyFont="1" applyBorder="1" applyAlignment="1">
      <alignment horizontal="left" wrapText="1"/>
    </xf>
    <xf numFmtId="171" fontId="32" fillId="2" borderId="37" xfId="0" applyNumberFormat="1" applyFont="1" applyFill="1" applyBorder="1" applyAlignment="1">
      <alignment horizontal="left" wrapText="1"/>
    </xf>
    <xf numFmtId="14" fontId="32" fillId="0" borderId="37" xfId="0" applyNumberFormat="1" applyFont="1" applyBorder="1" applyAlignment="1">
      <alignment horizontal="left" wrapText="1"/>
    </xf>
    <xf numFmtId="0" fontId="32" fillId="0" borderId="38" xfId="0" applyFont="1" applyBorder="1" applyAlignment="1">
      <alignment horizontal="left" wrapText="1"/>
    </xf>
    <xf numFmtId="4" fontId="32" fillId="0" borderId="9" xfId="0" applyNumberFormat="1" applyFont="1" applyBorder="1" applyAlignment="1">
      <alignment horizontal="left" wrapText="1"/>
    </xf>
    <xf numFmtId="4" fontId="32" fillId="2" borderId="9" xfId="0" applyNumberFormat="1" applyFont="1" applyFill="1" applyBorder="1" applyAlignment="1">
      <alignment horizontal="left" wrapText="1"/>
    </xf>
    <xf numFmtId="170" fontId="32" fillId="0" borderId="37" xfId="0" applyNumberFormat="1" applyFont="1" applyBorder="1" applyAlignment="1">
      <alignment horizontal="left" wrapText="1"/>
    </xf>
    <xf numFmtId="170" fontId="32" fillId="2" borderId="37" xfId="0" applyNumberFormat="1" applyFont="1" applyFill="1" applyBorder="1" applyAlignment="1">
      <alignment horizontal="left" wrapText="1"/>
    </xf>
    <xf numFmtId="4" fontId="32" fillId="2" borderId="37" xfId="0" applyNumberFormat="1" applyFont="1" applyFill="1" applyBorder="1" applyAlignment="1">
      <alignment horizontal="left" wrapText="1"/>
    </xf>
    <xf numFmtId="173" fontId="32" fillId="0" borderId="37" xfId="0" applyNumberFormat="1" applyFont="1" applyBorder="1" applyAlignment="1">
      <alignment horizontal="left" wrapText="1"/>
    </xf>
    <xf numFmtId="173" fontId="32" fillId="2" borderId="37" xfId="0" applyNumberFormat="1" applyFont="1" applyFill="1" applyBorder="1" applyAlignment="1">
      <alignment horizontal="left" wrapText="1"/>
    </xf>
    <xf numFmtId="4" fontId="32" fillId="0" borderId="4" xfId="0" applyNumberFormat="1" applyFont="1" applyBorder="1" applyAlignment="1">
      <alignment horizontal="left" wrapText="1"/>
    </xf>
    <xf numFmtId="0" fontId="28" fillId="0" borderId="8" xfId="0" applyFont="1" applyBorder="1" applyAlignment="1">
      <alignment horizontal="left" wrapText="1"/>
    </xf>
    <xf numFmtId="0" fontId="28" fillId="0" borderId="9" xfId="0" applyFont="1" applyBorder="1" applyAlignment="1">
      <alignment horizontal="left" wrapText="1"/>
    </xf>
    <xf numFmtId="0" fontId="28" fillId="0" borderId="9" xfId="20" applyFont="1" applyBorder="1" applyAlignment="1">
      <alignment horizontal="left" wrapText="1"/>
    </xf>
    <xf numFmtId="3" fontId="28" fillId="0" borderId="9" xfId="0" applyNumberFormat="1" applyFont="1" applyBorder="1" applyAlignment="1">
      <alignment horizontal="left" wrapText="1"/>
    </xf>
    <xf numFmtId="174" fontId="28" fillId="0" borderId="9" xfId="20" applyNumberFormat="1" applyFont="1" applyBorder="1" applyAlignment="1">
      <alignment horizontal="left" wrapText="1"/>
    </xf>
    <xf numFmtId="174" fontId="28" fillId="0" borderId="9" xfId="0" applyNumberFormat="1" applyFont="1" applyBorder="1" applyAlignment="1">
      <alignment horizontal="left" wrapText="1"/>
    </xf>
    <xf numFmtId="174" fontId="28" fillId="2" borderId="9" xfId="0" applyNumberFormat="1" applyFont="1" applyFill="1" applyBorder="1" applyAlignment="1">
      <alignment horizontal="left" wrapText="1"/>
    </xf>
    <xf numFmtId="14" fontId="28" fillId="0" borderId="9" xfId="0" applyNumberFormat="1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173" fontId="28" fillId="0" borderId="9" xfId="0" applyNumberFormat="1" applyFont="1" applyBorder="1" applyAlignment="1">
      <alignment horizontal="left" wrapText="1"/>
    </xf>
    <xf numFmtId="173" fontId="28" fillId="2" borderId="9" xfId="0" applyNumberFormat="1" applyFont="1" applyFill="1" applyBorder="1" applyAlignment="1">
      <alignment horizontal="left" wrapText="1"/>
    </xf>
    <xf numFmtId="174" fontId="32" fillId="0" borderId="9" xfId="0" applyNumberFormat="1" applyFont="1" applyBorder="1" applyAlignment="1">
      <alignment horizontal="left" wrapText="1"/>
    </xf>
    <xf numFmtId="174" fontId="32" fillId="2" borderId="9" xfId="0" applyNumberFormat="1" applyFont="1" applyFill="1" applyBorder="1" applyAlignment="1">
      <alignment horizontal="left" wrapText="1"/>
    </xf>
    <xf numFmtId="0" fontId="32" fillId="0" borderId="36" xfId="0" applyFont="1" applyFill="1" applyBorder="1" applyAlignment="1">
      <alignment horizontal="left" wrapText="1"/>
    </xf>
    <xf numFmtId="0" fontId="32" fillId="0" borderId="37" xfId="0" applyFont="1" applyFill="1" applyBorder="1" applyAlignment="1">
      <alignment horizontal="left" wrapText="1"/>
    </xf>
    <xf numFmtId="3" fontId="32" fillId="0" borderId="37" xfId="0" applyNumberFormat="1" applyFont="1" applyFill="1" applyBorder="1" applyAlignment="1">
      <alignment horizontal="left" wrapText="1"/>
    </xf>
    <xf numFmtId="170" fontId="32" fillId="0" borderId="37" xfId="0" applyNumberFormat="1" applyFont="1" applyFill="1" applyBorder="1" applyAlignment="1">
      <alignment horizontal="left" wrapText="1"/>
    </xf>
    <xf numFmtId="14" fontId="32" fillId="0" borderId="37" xfId="0" applyNumberFormat="1" applyFont="1" applyFill="1" applyBorder="1" applyAlignment="1">
      <alignment horizontal="left" wrapText="1"/>
    </xf>
    <xf numFmtId="0" fontId="32" fillId="0" borderId="38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0" fillId="3" borderId="39" xfId="0" applyFont="1" applyFill="1" applyBorder="1" applyAlignment="1">
      <alignment horizontal="left" wrapText="1"/>
    </xf>
    <xf numFmtId="9" fontId="17" fillId="0" borderId="40" xfId="0" applyNumberFormat="1" applyFont="1" applyBorder="1" applyAlignment="1">
      <alignment horizontal="left" wrapText="1"/>
    </xf>
    <xf numFmtId="9" fontId="0" fillId="0" borderId="40" xfId="0" applyNumberFormat="1" applyFont="1" applyBorder="1" applyAlignment="1">
      <alignment horizontal="left" wrapText="1"/>
    </xf>
    <xf numFmtId="9" fontId="32" fillId="0" borderId="40" xfId="0" applyNumberFormat="1" applyFont="1" applyBorder="1" applyAlignment="1">
      <alignment horizontal="left" wrapText="1"/>
    </xf>
    <xf numFmtId="9" fontId="17" fillId="0" borderId="41" xfId="0" applyNumberFormat="1" applyFont="1" applyBorder="1" applyAlignment="1">
      <alignment horizontal="left" wrapText="1"/>
    </xf>
    <xf numFmtId="9" fontId="28" fillId="0" borderId="40" xfId="0" applyNumberFormat="1" applyFont="1" applyBorder="1" applyAlignment="1">
      <alignment horizontal="left" wrapText="1"/>
    </xf>
    <xf numFmtId="0" fontId="0" fillId="3" borderId="42" xfId="0" applyFont="1" applyFill="1" applyBorder="1" applyAlignment="1">
      <alignment horizontal="left" wrapText="1"/>
    </xf>
    <xf numFmtId="9" fontId="32" fillId="0" borderId="43" xfId="0" applyNumberFormat="1" applyFont="1" applyBorder="1" applyAlignment="1">
      <alignment horizontal="left" wrapText="1"/>
    </xf>
    <xf numFmtId="9" fontId="0" fillId="0" borderId="41" xfId="0" applyNumberFormat="1" applyFont="1" applyBorder="1" applyAlignment="1">
      <alignment horizontal="left" wrapText="1"/>
    </xf>
    <xf numFmtId="9" fontId="0" fillId="0" borderId="44" xfId="0" applyNumberFormat="1" applyFont="1" applyBorder="1" applyAlignment="1">
      <alignment horizontal="left" wrapText="1"/>
    </xf>
    <xf numFmtId="0" fontId="0" fillId="3" borderId="45" xfId="0" applyFont="1" applyFill="1" applyBorder="1" applyAlignment="1">
      <alignment horizontal="left" wrapText="1"/>
    </xf>
    <xf numFmtId="9" fontId="17" fillId="0" borderId="46" xfId="0" applyNumberFormat="1" applyFont="1" applyBorder="1" applyAlignment="1">
      <alignment horizontal="left" wrapText="1"/>
    </xf>
    <xf numFmtId="0" fontId="0" fillId="3" borderId="46" xfId="0" applyFont="1" applyFill="1" applyBorder="1" applyAlignment="1">
      <alignment horizontal="left" wrapText="1"/>
    </xf>
    <xf numFmtId="9" fontId="32" fillId="0" borderId="43" xfId="0" applyNumberFormat="1" applyFont="1" applyFill="1" applyBorder="1" applyAlignment="1">
      <alignment horizontal="left" wrapText="1"/>
    </xf>
    <xf numFmtId="173" fontId="17" fillId="4" borderId="10" xfId="0" applyNumberFormat="1" applyFont="1" applyFill="1" applyBorder="1" applyAlignment="1">
      <alignment horizontal="left" wrapText="1"/>
    </xf>
    <xf numFmtId="169" fontId="0" fillId="4" borderId="10" xfId="0" applyNumberFormat="1" applyFont="1" applyFill="1" applyBorder="1" applyAlignment="1">
      <alignment horizontal="left" wrapText="1"/>
    </xf>
    <xf numFmtId="176" fontId="0" fillId="4" borderId="10" xfId="0" applyNumberFormat="1" applyFont="1" applyFill="1" applyBorder="1" applyAlignment="1">
      <alignment horizontal="left" wrapText="1"/>
    </xf>
    <xf numFmtId="173" fontId="0" fillId="4" borderId="10" xfId="0" applyNumberFormat="1" applyFont="1" applyFill="1" applyBorder="1" applyAlignment="1">
      <alignment horizontal="left" wrapText="1"/>
    </xf>
    <xf numFmtId="173" fontId="32" fillId="4" borderId="10" xfId="0" applyNumberFormat="1" applyFont="1" applyFill="1" applyBorder="1" applyAlignment="1">
      <alignment horizontal="left" wrapText="1"/>
    </xf>
    <xf numFmtId="169" fontId="17" fillId="4" borderId="7" xfId="0" applyNumberFormat="1" applyFont="1" applyFill="1" applyBorder="1" applyAlignment="1">
      <alignment horizontal="left" wrapText="1"/>
    </xf>
    <xf numFmtId="174" fontId="28" fillId="4" borderId="10" xfId="0" applyNumberFormat="1" applyFont="1" applyFill="1" applyBorder="1" applyAlignment="1">
      <alignment horizontal="left" wrapText="1"/>
    </xf>
    <xf numFmtId="174" fontId="0" fillId="4" borderId="10" xfId="0" applyNumberFormat="1" applyFont="1" applyFill="1" applyBorder="1" applyAlignment="1">
      <alignment horizontal="left" wrapText="1"/>
    </xf>
    <xf numFmtId="173" fontId="28" fillId="4" borderId="10" xfId="0" applyNumberFormat="1" applyFont="1" applyFill="1" applyBorder="1" applyAlignment="1">
      <alignment horizontal="left" wrapText="1"/>
    </xf>
    <xf numFmtId="171" fontId="0" fillId="4" borderId="10" xfId="0" applyNumberFormat="1" applyFont="1" applyFill="1" applyBorder="1" applyAlignment="1">
      <alignment horizontal="left" wrapText="1"/>
    </xf>
    <xf numFmtId="4" fontId="0" fillId="4" borderId="10" xfId="0" applyNumberFormat="1" applyFont="1" applyFill="1" applyBorder="1" applyAlignment="1">
      <alignment horizontal="left" wrapText="1"/>
    </xf>
    <xf numFmtId="173" fontId="32" fillId="4" borderId="38" xfId="0" applyNumberFormat="1" applyFont="1" applyFill="1" applyBorder="1" applyAlignment="1">
      <alignment horizontal="left" wrapText="1"/>
    </xf>
    <xf numFmtId="4" fontId="0" fillId="4" borderId="7" xfId="0" applyNumberFormat="1" applyFont="1" applyFill="1" applyBorder="1" applyAlignment="1">
      <alignment horizontal="left" wrapText="1"/>
    </xf>
    <xf numFmtId="171" fontId="17" fillId="4" borderId="10" xfId="0" applyNumberFormat="1" applyFont="1" applyFill="1" applyBorder="1" applyAlignment="1">
      <alignment horizontal="left" wrapText="1"/>
    </xf>
    <xf numFmtId="171" fontId="0" fillId="4" borderId="17" xfId="0" applyNumberFormat="1" applyFont="1" applyFill="1" applyBorder="1" applyAlignment="1">
      <alignment horizontal="left" wrapText="1"/>
    </xf>
    <xf numFmtId="4" fontId="32" fillId="4" borderId="10" xfId="0" applyNumberFormat="1" applyFont="1" applyFill="1" applyBorder="1" applyAlignment="1">
      <alignment horizontal="left" wrapText="1"/>
    </xf>
    <xf numFmtId="4" fontId="32" fillId="4" borderId="38" xfId="0" applyNumberFormat="1" applyFont="1" applyFill="1" applyBorder="1" applyAlignment="1">
      <alignment horizontal="left" wrapText="1"/>
    </xf>
    <xf numFmtId="2" fontId="0" fillId="4" borderId="10" xfId="0" applyNumberFormat="1" applyFont="1" applyFill="1" applyBorder="1" applyAlignment="1">
      <alignment horizontal="left" wrapText="1"/>
    </xf>
    <xf numFmtId="3" fontId="32" fillId="4" borderId="38" xfId="0" applyNumberFormat="1" applyFont="1" applyFill="1" applyBorder="1" applyAlignment="1">
      <alignment horizontal="left" wrapText="1"/>
    </xf>
    <xf numFmtId="174" fontId="17" fillId="4" borderId="20" xfId="0" applyNumberFormat="1" applyFont="1" applyFill="1" applyBorder="1" applyAlignment="1">
      <alignment horizontal="left" wrapText="1"/>
    </xf>
    <xf numFmtId="173" fontId="17" fillId="4" borderId="7" xfId="0" applyNumberFormat="1" applyFont="1" applyFill="1" applyBorder="1" applyAlignment="1">
      <alignment horizontal="left" wrapText="1"/>
    </xf>
    <xf numFmtId="170" fontId="0" fillId="4" borderId="10" xfId="0" applyNumberFormat="1" applyFont="1" applyFill="1" applyBorder="1" applyAlignment="1">
      <alignment horizontal="left" wrapText="1"/>
    </xf>
    <xf numFmtId="174" fontId="32" fillId="4" borderId="10" xfId="0" applyNumberFormat="1" applyFont="1" applyFill="1" applyBorder="1" applyAlignment="1">
      <alignment horizontal="left" wrapText="1"/>
    </xf>
    <xf numFmtId="3" fontId="0" fillId="4" borderId="10" xfId="0" applyNumberFormat="1" applyFont="1" applyFill="1" applyBorder="1" applyAlignment="1">
      <alignment horizontal="left" wrapText="1"/>
    </xf>
    <xf numFmtId="171" fontId="17" fillId="4" borderId="7" xfId="0" applyNumberFormat="1" applyFont="1" applyFill="1" applyBorder="1" applyAlignment="1">
      <alignment horizontal="left" wrapText="1"/>
    </xf>
    <xf numFmtId="4" fontId="17" fillId="4" borderId="7" xfId="0" applyNumberFormat="1" applyFont="1" applyFill="1" applyBorder="1" applyAlignment="1">
      <alignment horizontal="left" wrapText="1"/>
    </xf>
    <xf numFmtId="171" fontId="32" fillId="4" borderId="10" xfId="0" applyNumberFormat="1" applyFont="1" applyFill="1" applyBorder="1" applyAlignment="1">
      <alignment horizontal="left" wrapText="1"/>
    </xf>
    <xf numFmtId="171" fontId="32" fillId="4" borderId="38" xfId="0" applyNumberFormat="1" applyFont="1" applyFill="1" applyBorder="1" applyAlignment="1">
      <alignment horizontal="left" wrapText="1"/>
    </xf>
    <xf numFmtId="170" fontId="32" fillId="4" borderId="38" xfId="0" applyNumberFormat="1" applyFont="1" applyFill="1" applyBorder="1" applyAlignment="1">
      <alignment horizontal="left" wrapText="1"/>
    </xf>
    <xf numFmtId="170" fontId="17" fillId="4" borderId="7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173" fontId="0" fillId="0" borderId="6" xfId="0" applyNumberFormat="1" applyFont="1" applyBorder="1" applyAlignment="1">
      <alignment horizontal="left" wrapText="1"/>
    </xf>
    <xf numFmtId="173" fontId="0" fillId="2" borderId="6" xfId="0" applyNumberFormat="1" applyFont="1" applyFill="1" applyBorder="1" applyAlignment="1">
      <alignment horizontal="left" wrapText="1"/>
    </xf>
    <xf numFmtId="173" fontId="0" fillId="4" borderId="6" xfId="0" applyNumberFormat="1" applyFont="1" applyFill="1" applyBorder="1" applyAlignment="1">
      <alignment horizontal="left" wrapText="1"/>
    </xf>
    <xf numFmtId="9" fontId="0" fillId="0" borderId="6" xfId="0" applyNumberFormat="1" applyFont="1" applyBorder="1" applyAlignment="1">
      <alignment horizontal="left" wrapText="1"/>
    </xf>
    <xf numFmtId="14" fontId="0" fillId="0" borderId="28" xfId="0" applyNumberFormat="1" applyFont="1" applyBorder="1" applyAlignment="1">
      <alignment horizontal="left" wrapText="1"/>
    </xf>
    <xf numFmtId="173" fontId="0" fillId="4" borderId="9" xfId="0" applyNumberFormat="1" applyFont="1" applyFill="1" applyBorder="1" applyAlignment="1">
      <alignment horizontal="left" wrapText="1"/>
    </xf>
    <xf numFmtId="9" fontId="0" fillId="0" borderId="9" xfId="0" applyNumberFormat="1" applyFont="1" applyBorder="1" applyAlignment="1">
      <alignment horizontal="left" wrapText="1"/>
    </xf>
    <xf numFmtId="169" fontId="0" fillId="4" borderId="9" xfId="0" applyNumberFormat="1" applyFont="1" applyFill="1" applyBorder="1" applyAlignment="1">
      <alignment horizontal="left" wrapText="1"/>
    </xf>
    <xf numFmtId="0" fontId="31" fillId="0" borderId="8" xfId="0" applyFont="1" applyBorder="1" applyAlignment="1">
      <alignment horizontal="left" wrapText="1"/>
    </xf>
    <xf numFmtId="0" fontId="31" fillId="0" borderId="9" xfId="0" applyFont="1" applyBorder="1" applyAlignment="1">
      <alignment horizontal="left" wrapText="1"/>
    </xf>
    <xf numFmtId="3" fontId="31" fillId="0" borderId="9" xfId="0" applyNumberFormat="1" applyFont="1" applyBorder="1" applyAlignment="1">
      <alignment horizontal="left" wrapText="1"/>
    </xf>
    <xf numFmtId="170" fontId="31" fillId="0" borderId="9" xfId="0" applyNumberFormat="1" applyFont="1" applyBorder="1" applyAlignment="1">
      <alignment horizontal="left" wrapText="1"/>
    </xf>
    <xf numFmtId="170" fontId="31" fillId="2" borderId="9" xfId="0" applyNumberFormat="1" applyFont="1" applyFill="1" applyBorder="1" applyAlignment="1">
      <alignment horizontal="left" wrapText="1"/>
    </xf>
    <xf numFmtId="171" fontId="31" fillId="4" borderId="9" xfId="0" applyNumberFormat="1" applyFont="1" applyFill="1" applyBorder="1" applyAlignment="1">
      <alignment horizontal="left" wrapText="1"/>
    </xf>
    <xf numFmtId="9" fontId="31" fillId="0" borderId="9" xfId="0" applyNumberFormat="1" applyFont="1" applyBorder="1" applyAlignment="1">
      <alignment horizontal="left" wrapText="1"/>
    </xf>
    <xf numFmtId="14" fontId="31" fillId="0" borderId="9" xfId="0" applyNumberFormat="1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170" fontId="31" fillId="4" borderId="9" xfId="0" applyNumberFormat="1" applyFont="1" applyFill="1" applyBorder="1" applyAlignment="1">
      <alignment horizontal="left" wrapText="1"/>
    </xf>
    <xf numFmtId="171" fontId="31" fillId="0" borderId="9" xfId="0" applyNumberFormat="1" applyFont="1" applyBorder="1" applyAlignment="1">
      <alignment horizontal="left" wrapText="1"/>
    </xf>
    <xf numFmtId="171" fontId="31" fillId="2" borderId="9" xfId="0" applyNumberFormat="1" applyFont="1" applyFill="1" applyBorder="1" applyAlignment="1">
      <alignment horizontal="left" wrapText="1"/>
    </xf>
    <xf numFmtId="0" fontId="31" fillId="0" borderId="36" xfId="0" applyFont="1" applyBorder="1" applyAlignment="1">
      <alignment horizontal="left" wrapText="1"/>
    </xf>
    <xf numFmtId="0" fontId="31" fillId="0" borderId="37" xfId="0" applyFont="1" applyBorder="1" applyAlignment="1">
      <alignment horizontal="left" wrapText="1"/>
    </xf>
    <xf numFmtId="3" fontId="31" fillId="0" borderId="37" xfId="0" applyNumberFormat="1" applyFont="1" applyBorder="1" applyAlignment="1">
      <alignment horizontal="left" wrapText="1"/>
    </xf>
    <xf numFmtId="171" fontId="31" fillId="0" borderId="37" xfId="0" applyNumberFormat="1" applyFont="1" applyBorder="1" applyAlignment="1">
      <alignment horizontal="left" wrapText="1"/>
    </xf>
    <xf numFmtId="171" fontId="31" fillId="2" borderId="37" xfId="0" applyNumberFormat="1" applyFont="1" applyFill="1" applyBorder="1" applyAlignment="1">
      <alignment horizontal="left" wrapText="1"/>
    </xf>
    <xf numFmtId="171" fontId="31" fillId="4" borderId="37" xfId="0" applyNumberFormat="1" applyFont="1" applyFill="1" applyBorder="1" applyAlignment="1">
      <alignment horizontal="left" wrapText="1"/>
    </xf>
    <xf numFmtId="9" fontId="31" fillId="0" borderId="37" xfId="0" applyNumberFormat="1" applyFont="1" applyBorder="1" applyAlignment="1">
      <alignment horizontal="left" wrapText="1"/>
    </xf>
    <xf numFmtId="0" fontId="31" fillId="0" borderId="38" xfId="0" applyFont="1" applyBorder="1" applyAlignment="1">
      <alignment horizontal="left" wrapText="1"/>
    </xf>
    <xf numFmtId="171" fontId="0" fillId="4" borderId="16" xfId="0" applyNumberFormat="1" applyFont="1" applyFill="1" applyBorder="1" applyAlignment="1">
      <alignment horizontal="left" wrapText="1"/>
    </xf>
    <xf numFmtId="0" fontId="31" fillId="0" borderId="47" xfId="0" applyFont="1" applyBorder="1" applyAlignment="1">
      <alignment horizontal="left" wrapText="1"/>
    </xf>
    <xf numFmtId="0" fontId="31" fillId="0" borderId="48" xfId="0" applyFont="1" applyBorder="1" applyAlignment="1">
      <alignment horizontal="left" wrapText="1"/>
    </xf>
    <xf numFmtId="3" fontId="31" fillId="0" borderId="48" xfId="0" applyNumberFormat="1" applyFont="1" applyBorder="1" applyAlignment="1">
      <alignment horizontal="left" wrapText="1"/>
    </xf>
    <xf numFmtId="170" fontId="31" fillId="0" borderId="48" xfId="0" applyNumberFormat="1" applyFont="1" applyBorder="1" applyAlignment="1">
      <alignment horizontal="left" wrapText="1"/>
    </xf>
    <xf numFmtId="170" fontId="31" fillId="2" borderId="48" xfId="0" applyNumberFormat="1" applyFont="1" applyFill="1" applyBorder="1" applyAlignment="1">
      <alignment horizontal="left" wrapText="1"/>
    </xf>
    <xf numFmtId="171" fontId="31" fillId="4" borderId="48" xfId="0" applyNumberFormat="1" applyFont="1" applyFill="1" applyBorder="1" applyAlignment="1">
      <alignment horizontal="left" wrapText="1"/>
    </xf>
    <xf numFmtId="14" fontId="31" fillId="0" borderId="16" xfId="0" applyNumberFormat="1" applyFont="1" applyBorder="1" applyAlignment="1">
      <alignment horizontal="left" wrapText="1"/>
    </xf>
    <xf numFmtId="171" fontId="31" fillId="0" borderId="48" xfId="0" applyNumberFormat="1" applyFont="1" applyBorder="1" applyAlignment="1">
      <alignment horizontal="left" wrapText="1"/>
    </xf>
    <xf numFmtId="171" fontId="31" fillId="2" borderId="48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680</xdr:row>
      <xdr:rowOff>0</xdr:rowOff>
    </xdr:from>
    <xdr:to>
      <xdr:col>4</xdr:col>
      <xdr:colOff>190500</xdr:colOff>
      <xdr:row>680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69143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85725</xdr:rowOff>
    </xdr:from>
    <xdr:to>
      <xdr:col>0</xdr:col>
      <xdr:colOff>1295400</xdr:colOff>
      <xdr:row>3</xdr:row>
      <xdr:rowOff>57150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31320" t="49667" r="54513" b="30444"/>
        <a:stretch>
          <a:fillRect/>
        </a:stretch>
      </xdr:blipFill>
      <xdr:spPr>
        <a:xfrm>
          <a:off x="180975" y="85725"/>
          <a:ext cx="11144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9"/>
  <sheetViews>
    <sheetView showGridLines="0" tabSelected="1" zoomScaleSheetLayoutView="70" workbookViewId="0" topLeftCell="A1">
      <pane xSplit="1" ySplit="6" topLeftCell="B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273" sqref="P273"/>
    </sheetView>
  </sheetViews>
  <sheetFormatPr defaultColWidth="9.140625" defaultRowHeight="12.75"/>
  <cols>
    <col min="1" max="1" width="20.140625" style="7" customWidth="1"/>
    <col min="2" max="2" width="16.28125" style="9" customWidth="1"/>
    <col min="3" max="3" width="44.7109375" style="9" customWidth="1"/>
    <col min="4" max="8" width="15.00390625" style="9" customWidth="1"/>
    <col min="9" max="9" width="17.8515625" style="9" hidden="1" customWidth="1"/>
    <col min="10" max="10" width="13.421875" style="9" hidden="1" customWidth="1"/>
    <col min="11" max="11" width="29.28125" style="9" hidden="1" customWidth="1"/>
    <col min="12" max="12" width="7.8515625" style="9" hidden="1" customWidth="1"/>
    <col min="13" max="13" width="45.57421875" style="9" hidden="1" customWidth="1"/>
    <col min="14" max="16384" width="9.140625" style="9" customWidth="1"/>
  </cols>
  <sheetData>
    <row r="1" spans="2:12" ht="33.75" customHeight="1">
      <c r="B1" s="8"/>
      <c r="C1" s="258" t="s">
        <v>173</v>
      </c>
      <c r="J1" s="10"/>
      <c r="K1" s="11"/>
      <c r="L1" s="11"/>
    </row>
    <row r="2" spans="2:12" ht="33.75" customHeight="1">
      <c r="B2" s="8"/>
      <c r="C2" s="258" t="s">
        <v>172</v>
      </c>
      <c r="F2" s="8"/>
      <c r="J2" s="10"/>
      <c r="K2" s="11"/>
      <c r="L2" s="11"/>
    </row>
    <row r="3" spans="3:9" s="12" customFormat="1" ht="13.5" customHeight="1">
      <c r="C3" s="7" t="s">
        <v>123</v>
      </c>
      <c r="D3" s="13"/>
      <c r="E3" s="14"/>
      <c r="F3" s="14"/>
      <c r="G3" s="14"/>
      <c r="H3" s="14"/>
      <c r="I3" s="14"/>
    </row>
    <row r="4" spans="2:12" ht="13.5" customHeight="1">
      <c r="B4" s="8"/>
      <c r="C4" s="15" t="s">
        <v>104</v>
      </c>
      <c r="J4" s="10"/>
      <c r="K4" s="11"/>
      <c r="L4" s="11"/>
    </row>
    <row r="5" spans="2:12" ht="13.5" customHeight="1" thickBot="1">
      <c r="B5" s="8"/>
      <c r="C5" s="193" t="s">
        <v>105</v>
      </c>
      <c r="J5" s="10"/>
      <c r="K5" s="11"/>
      <c r="L5" s="11"/>
    </row>
    <row r="6" spans="1:13" s="7" customFormat="1" ht="92.25" customHeight="1" thickBot="1">
      <c r="A6" s="155" t="s">
        <v>57</v>
      </c>
      <c r="B6" s="156" t="s">
        <v>58</v>
      </c>
      <c r="C6" s="157" t="s">
        <v>48</v>
      </c>
      <c r="D6" s="158" t="s">
        <v>49</v>
      </c>
      <c r="E6" s="159" t="s">
        <v>50</v>
      </c>
      <c r="F6" s="159" t="s">
        <v>51</v>
      </c>
      <c r="G6" s="160" t="s">
        <v>52</v>
      </c>
      <c r="H6" s="164" t="s">
        <v>53</v>
      </c>
      <c r="I6" s="162" t="s">
        <v>113</v>
      </c>
      <c r="J6" s="165" t="s">
        <v>55</v>
      </c>
      <c r="K6" s="163" t="s">
        <v>56</v>
      </c>
      <c r="L6" s="161" t="s">
        <v>103</v>
      </c>
      <c r="M6" s="165" t="s">
        <v>54</v>
      </c>
    </row>
    <row r="7" spans="1:13" ht="16.5" customHeight="1" hidden="1" thickBot="1">
      <c r="A7" s="142"/>
      <c r="B7" s="143" t="s">
        <v>5</v>
      </c>
      <c r="C7" s="143" t="s">
        <v>61</v>
      </c>
      <c r="D7" s="143"/>
      <c r="E7" s="143"/>
      <c r="F7" s="143"/>
      <c r="G7" s="143"/>
      <c r="H7" s="144"/>
      <c r="I7" s="214"/>
      <c r="J7" s="143"/>
      <c r="K7" s="143"/>
      <c r="L7" s="143"/>
      <c r="M7" s="144"/>
    </row>
    <row r="8" spans="1:13" s="23" customFormat="1" ht="16.5" customHeight="1">
      <c r="A8" s="37" t="s">
        <v>91</v>
      </c>
      <c r="B8" s="38" t="s">
        <v>5</v>
      </c>
      <c r="C8" s="150" t="s">
        <v>61</v>
      </c>
      <c r="D8" s="151">
        <v>204</v>
      </c>
      <c r="E8" s="39">
        <v>1.288</v>
      </c>
      <c r="F8" s="39">
        <f>SUM(E8)/D8*100</f>
        <v>0.6313725490196078</v>
      </c>
      <c r="G8" s="100">
        <f aca="true" t="shared" si="0" ref="G8:H14">SUM(E8)*2.5</f>
        <v>3.22</v>
      </c>
      <c r="H8" s="228">
        <f t="shared" si="0"/>
        <v>1.5784313725490196</v>
      </c>
      <c r="I8" s="215">
        <f aca="true" t="shared" si="1" ref="I8:I14">SUM(G8/5)</f>
        <v>0.644</v>
      </c>
      <c r="J8" s="40">
        <v>40009</v>
      </c>
      <c r="K8" s="38" t="s">
        <v>84</v>
      </c>
      <c r="L8" s="38">
        <v>13</v>
      </c>
      <c r="M8" s="41" t="s">
        <v>146</v>
      </c>
    </row>
    <row r="9" spans="1:14" s="23" customFormat="1" ht="16.5" customHeight="1" hidden="1">
      <c r="A9" s="24" t="s">
        <v>0</v>
      </c>
      <c r="B9" s="25" t="s">
        <v>160</v>
      </c>
      <c r="C9" s="42" t="s">
        <v>61</v>
      </c>
      <c r="D9" s="26" t="s">
        <v>121</v>
      </c>
      <c r="E9" s="27">
        <v>1.226</v>
      </c>
      <c r="F9" s="98">
        <v>0.498</v>
      </c>
      <c r="G9" s="99">
        <f t="shared" si="0"/>
        <v>3.065</v>
      </c>
      <c r="H9" s="229">
        <f t="shared" si="0"/>
        <v>1.245</v>
      </c>
      <c r="I9" s="216">
        <f t="shared" si="1"/>
        <v>0.613</v>
      </c>
      <c r="J9" s="30">
        <v>39912</v>
      </c>
      <c r="K9" s="25" t="s">
        <v>84</v>
      </c>
      <c r="L9" s="25">
        <v>1</v>
      </c>
      <c r="M9" s="31" t="s">
        <v>134</v>
      </c>
      <c r="N9" s="9"/>
    </row>
    <row r="10" spans="1:13" ht="16.5" customHeight="1" hidden="1">
      <c r="A10" s="24" t="s">
        <v>92</v>
      </c>
      <c r="B10" s="25" t="s">
        <v>5</v>
      </c>
      <c r="C10" s="42" t="s">
        <v>61</v>
      </c>
      <c r="D10" s="26">
        <v>208</v>
      </c>
      <c r="E10" s="27">
        <v>1.17</v>
      </c>
      <c r="F10" s="98">
        <f>SUM(E10)/D10*100</f>
        <v>0.5625</v>
      </c>
      <c r="G10" s="99">
        <f t="shared" si="0"/>
        <v>2.925</v>
      </c>
      <c r="H10" s="229">
        <f t="shared" si="0"/>
        <v>1.40625</v>
      </c>
      <c r="I10" s="216">
        <f t="shared" si="1"/>
        <v>0.585</v>
      </c>
      <c r="J10" s="30">
        <v>39912</v>
      </c>
      <c r="K10" s="25" t="s">
        <v>84</v>
      </c>
      <c r="L10" s="25">
        <v>13</v>
      </c>
      <c r="M10" s="31"/>
    </row>
    <row r="11" spans="1:13" ht="16.5" customHeight="1" hidden="1">
      <c r="A11" s="24" t="s">
        <v>94</v>
      </c>
      <c r="B11" s="25" t="s">
        <v>5</v>
      </c>
      <c r="C11" s="42" t="s">
        <v>61</v>
      </c>
      <c r="D11" s="26">
        <v>190</v>
      </c>
      <c r="E11" s="43">
        <v>1.1312</v>
      </c>
      <c r="F11" s="109">
        <f>SUM(E11)/D11*100</f>
        <v>0.5953684210526315</v>
      </c>
      <c r="G11" s="110">
        <f t="shared" si="0"/>
        <v>2.828</v>
      </c>
      <c r="H11" s="230">
        <f t="shared" si="0"/>
        <v>1.4884210526315789</v>
      </c>
      <c r="I11" s="216">
        <f t="shared" si="1"/>
        <v>0.5656</v>
      </c>
      <c r="J11" s="30">
        <v>39912</v>
      </c>
      <c r="K11" s="25" t="s">
        <v>84</v>
      </c>
      <c r="L11" s="25">
        <v>13</v>
      </c>
      <c r="M11" s="31"/>
    </row>
    <row r="12" spans="1:13" ht="16.5" customHeight="1" hidden="1">
      <c r="A12" s="24" t="s">
        <v>98</v>
      </c>
      <c r="B12" s="25" t="s">
        <v>5</v>
      </c>
      <c r="C12" s="42" t="s">
        <v>61</v>
      </c>
      <c r="D12" s="26">
        <v>191</v>
      </c>
      <c r="E12" s="27">
        <v>1.11</v>
      </c>
      <c r="F12" s="27">
        <f>SUM(E12)/D12*100</f>
        <v>0.5811518324607331</v>
      </c>
      <c r="G12" s="97">
        <f t="shared" si="0"/>
        <v>2.7750000000000004</v>
      </c>
      <c r="H12" s="231">
        <f t="shared" si="0"/>
        <v>1.4528795811518327</v>
      </c>
      <c r="I12" s="216">
        <f t="shared" si="1"/>
        <v>0.555</v>
      </c>
      <c r="J12" s="30">
        <v>39981</v>
      </c>
      <c r="K12" s="25" t="s">
        <v>84</v>
      </c>
      <c r="L12" s="25">
        <v>13</v>
      </c>
      <c r="M12" s="31" t="s">
        <v>107</v>
      </c>
    </row>
    <row r="13" spans="1:13" ht="16.5" customHeight="1" hidden="1">
      <c r="A13" s="24" t="s">
        <v>1</v>
      </c>
      <c r="B13" s="25" t="s">
        <v>5</v>
      </c>
      <c r="C13" s="42" t="s">
        <v>61</v>
      </c>
      <c r="D13" s="44">
        <v>191</v>
      </c>
      <c r="E13" s="98">
        <f>SUM(F13)/100*D13</f>
        <v>1.06769</v>
      </c>
      <c r="F13" s="98">
        <v>0.559</v>
      </c>
      <c r="G13" s="99">
        <f t="shared" si="0"/>
        <v>2.669225</v>
      </c>
      <c r="H13" s="229">
        <f t="shared" si="0"/>
        <v>1.3975000000000002</v>
      </c>
      <c r="I13" s="216">
        <f t="shared" si="1"/>
        <v>0.533845</v>
      </c>
      <c r="J13" s="30">
        <v>39912</v>
      </c>
      <c r="K13" s="25" t="s">
        <v>84</v>
      </c>
      <c r="L13" s="25">
        <v>1</v>
      </c>
      <c r="M13" s="31"/>
    </row>
    <row r="14" spans="1:13" s="173" customFormat="1" ht="16.5" customHeight="1" thickBot="1">
      <c r="A14" s="166" t="s">
        <v>97</v>
      </c>
      <c r="B14" s="167" t="s">
        <v>5</v>
      </c>
      <c r="C14" s="176" t="s">
        <v>61</v>
      </c>
      <c r="D14" s="168">
        <v>160</v>
      </c>
      <c r="E14" s="174">
        <v>0.837</v>
      </c>
      <c r="F14" s="174">
        <v>0.523</v>
      </c>
      <c r="G14" s="175">
        <f t="shared" si="0"/>
        <v>2.0925</v>
      </c>
      <c r="H14" s="232">
        <f t="shared" si="0"/>
        <v>1.3075</v>
      </c>
      <c r="I14" s="217">
        <f t="shared" si="1"/>
        <v>0.4185</v>
      </c>
      <c r="J14" s="171">
        <v>40009</v>
      </c>
      <c r="K14" s="167" t="s">
        <v>84</v>
      </c>
      <c r="L14" s="167">
        <v>1</v>
      </c>
      <c r="M14" s="172"/>
    </row>
    <row r="15" spans="1:14" s="10" customFormat="1" ht="16.5" customHeight="1" hidden="1" thickBot="1">
      <c r="A15" s="142"/>
      <c r="B15" s="143" t="s">
        <v>5</v>
      </c>
      <c r="C15" s="143" t="s">
        <v>59</v>
      </c>
      <c r="D15" s="143"/>
      <c r="E15" s="143"/>
      <c r="F15" s="143"/>
      <c r="G15" s="143"/>
      <c r="H15" s="144"/>
      <c r="I15" s="214"/>
      <c r="J15" s="143"/>
      <c r="K15" s="143"/>
      <c r="L15" s="143"/>
      <c r="M15" s="144"/>
      <c r="N15" s="9"/>
    </row>
    <row r="16" spans="1:13" s="23" customFormat="1" ht="16.5" customHeight="1">
      <c r="A16" s="16" t="s">
        <v>91</v>
      </c>
      <c r="B16" s="17" t="s">
        <v>5</v>
      </c>
      <c r="C16" s="35" t="s">
        <v>59</v>
      </c>
      <c r="D16" s="49">
        <v>372</v>
      </c>
      <c r="E16" s="19">
        <v>1.3</v>
      </c>
      <c r="F16" s="111">
        <f>SUM(E16)/D16*100</f>
        <v>0.34946236559139787</v>
      </c>
      <c r="G16" s="112">
        <f aca="true" t="shared" si="2" ref="G16:G25">SUM(E16)*2.5</f>
        <v>3.25</v>
      </c>
      <c r="H16" s="233">
        <f aca="true" t="shared" si="3" ref="H16:H25">SUM(F16)*2.5</f>
        <v>0.8736559139784947</v>
      </c>
      <c r="I16" s="218">
        <f aca="true" t="shared" si="4" ref="I16:I25">SUM(G16/5)</f>
        <v>0.65</v>
      </c>
      <c r="J16" s="21">
        <v>39912</v>
      </c>
      <c r="K16" s="17" t="s">
        <v>84</v>
      </c>
      <c r="L16" s="17">
        <v>13</v>
      </c>
      <c r="M16" s="22" t="s">
        <v>130</v>
      </c>
    </row>
    <row r="17" spans="1:13" ht="16.5" customHeight="1" hidden="1">
      <c r="A17" s="24" t="s">
        <v>0</v>
      </c>
      <c r="B17" s="25" t="s">
        <v>160</v>
      </c>
      <c r="C17" s="42" t="s">
        <v>59</v>
      </c>
      <c r="D17" s="26" t="s">
        <v>121</v>
      </c>
      <c r="E17" s="27">
        <v>1.153</v>
      </c>
      <c r="F17" s="98">
        <v>0.321</v>
      </c>
      <c r="G17" s="99">
        <f t="shared" si="2"/>
        <v>2.8825000000000003</v>
      </c>
      <c r="H17" s="229">
        <f t="shared" si="3"/>
        <v>0.8025</v>
      </c>
      <c r="I17" s="216">
        <f t="shared" si="4"/>
        <v>0.5765</v>
      </c>
      <c r="J17" s="30">
        <v>39912</v>
      </c>
      <c r="K17" s="25" t="s">
        <v>84</v>
      </c>
      <c r="L17" s="25">
        <v>1</v>
      </c>
      <c r="M17" s="31" t="s">
        <v>135</v>
      </c>
    </row>
    <row r="18" spans="1:13" ht="16.5" customHeight="1" hidden="1">
      <c r="A18" s="24" t="s">
        <v>98</v>
      </c>
      <c r="B18" s="25" t="s">
        <v>5</v>
      </c>
      <c r="C18" s="42" t="s">
        <v>59</v>
      </c>
      <c r="D18" s="26">
        <v>374</v>
      </c>
      <c r="E18" s="27">
        <v>1.09</v>
      </c>
      <c r="F18" s="98">
        <f>SUM(E18)/D18*100</f>
        <v>0.29144385026737973</v>
      </c>
      <c r="G18" s="99">
        <f t="shared" si="2"/>
        <v>2.725</v>
      </c>
      <c r="H18" s="229">
        <f t="shared" si="3"/>
        <v>0.7286096256684493</v>
      </c>
      <c r="I18" s="216">
        <f t="shared" si="4"/>
        <v>0.545</v>
      </c>
      <c r="J18" s="30">
        <v>39981</v>
      </c>
      <c r="K18" s="25" t="s">
        <v>84</v>
      </c>
      <c r="L18" s="25">
        <v>13</v>
      </c>
      <c r="M18" s="31" t="s">
        <v>129</v>
      </c>
    </row>
    <row r="19" spans="1:13" ht="16.5" customHeight="1" hidden="1">
      <c r="A19" s="24" t="s">
        <v>96</v>
      </c>
      <c r="B19" s="25" t="s">
        <v>5</v>
      </c>
      <c r="C19" s="42" t="s">
        <v>59</v>
      </c>
      <c r="D19" s="44">
        <v>367</v>
      </c>
      <c r="E19" s="27">
        <v>1.088</v>
      </c>
      <c r="F19" s="98">
        <f>SUM(E19)/D19*100</f>
        <v>0.296457765667575</v>
      </c>
      <c r="G19" s="99">
        <f t="shared" si="2"/>
        <v>2.72</v>
      </c>
      <c r="H19" s="229">
        <f t="shared" si="3"/>
        <v>0.7411444141689374</v>
      </c>
      <c r="I19" s="216">
        <f t="shared" si="4"/>
        <v>0.544</v>
      </c>
      <c r="J19" s="30">
        <v>39912</v>
      </c>
      <c r="K19" s="25" t="s">
        <v>84</v>
      </c>
      <c r="L19" s="25">
        <v>13</v>
      </c>
      <c r="M19" s="31"/>
    </row>
    <row r="20" spans="1:13" s="33" customFormat="1" ht="16.5" customHeight="1" hidden="1">
      <c r="A20" s="24" t="s">
        <v>93</v>
      </c>
      <c r="B20" s="25" t="s">
        <v>5</v>
      </c>
      <c r="C20" s="42" t="s">
        <v>59</v>
      </c>
      <c r="D20" s="26">
        <v>355</v>
      </c>
      <c r="E20" s="27">
        <v>1.01</v>
      </c>
      <c r="F20" s="98">
        <v>0.285</v>
      </c>
      <c r="G20" s="99">
        <f t="shared" si="2"/>
        <v>2.525</v>
      </c>
      <c r="H20" s="229">
        <f t="shared" si="3"/>
        <v>0.7124999999999999</v>
      </c>
      <c r="I20" s="216">
        <f t="shared" si="4"/>
        <v>0.505</v>
      </c>
      <c r="J20" s="30">
        <v>39912</v>
      </c>
      <c r="K20" s="25" t="s">
        <v>84</v>
      </c>
      <c r="L20" s="25">
        <v>1</v>
      </c>
      <c r="M20" s="31"/>
    </row>
    <row r="21" spans="1:14" ht="16.5" customHeight="1" hidden="1">
      <c r="A21" s="24" t="s">
        <v>92</v>
      </c>
      <c r="B21" s="25" t="s">
        <v>5</v>
      </c>
      <c r="C21" s="42" t="s">
        <v>59</v>
      </c>
      <c r="D21" s="26">
        <v>373</v>
      </c>
      <c r="E21" s="27">
        <v>0.98</v>
      </c>
      <c r="F21" s="27">
        <f>SUM(E21)/D21*100</f>
        <v>0.26273458445040215</v>
      </c>
      <c r="G21" s="97">
        <f t="shared" si="2"/>
        <v>2.45</v>
      </c>
      <c r="H21" s="231">
        <f t="shared" si="3"/>
        <v>0.6568364611260054</v>
      </c>
      <c r="I21" s="216">
        <f t="shared" si="4"/>
        <v>0.49000000000000005</v>
      </c>
      <c r="J21" s="30">
        <v>39912</v>
      </c>
      <c r="K21" s="25" t="s">
        <v>84</v>
      </c>
      <c r="L21" s="25">
        <v>13</v>
      </c>
      <c r="M21" s="31"/>
      <c r="N21" s="10"/>
    </row>
    <row r="22" spans="1:13" ht="16.5" customHeight="1" hidden="1">
      <c r="A22" s="24" t="s">
        <v>1</v>
      </c>
      <c r="B22" s="25" t="s">
        <v>5</v>
      </c>
      <c r="C22" s="42" t="s">
        <v>59</v>
      </c>
      <c r="D22" s="44">
        <v>355</v>
      </c>
      <c r="E22" s="98">
        <f>SUM(F22)/100*D22</f>
        <v>0.9762500000000001</v>
      </c>
      <c r="F22" s="98">
        <v>0.275</v>
      </c>
      <c r="G22" s="99">
        <f t="shared" si="2"/>
        <v>2.4406250000000003</v>
      </c>
      <c r="H22" s="229">
        <f t="shared" si="3"/>
        <v>0.6875</v>
      </c>
      <c r="I22" s="216">
        <f t="shared" si="4"/>
        <v>0.48812500000000003</v>
      </c>
      <c r="J22" s="30">
        <v>39912</v>
      </c>
      <c r="K22" s="25" t="s">
        <v>84</v>
      </c>
      <c r="L22" s="25">
        <v>13</v>
      </c>
      <c r="M22" s="31"/>
    </row>
    <row r="23" spans="1:13" ht="16.5" customHeight="1" hidden="1">
      <c r="A23" s="24" t="s">
        <v>95</v>
      </c>
      <c r="B23" s="25" t="s">
        <v>5</v>
      </c>
      <c r="C23" s="42" t="s">
        <v>59</v>
      </c>
      <c r="D23" s="26">
        <v>355</v>
      </c>
      <c r="E23" s="98">
        <v>0.975</v>
      </c>
      <c r="F23" s="98">
        <v>0.275</v>
      </c>
      <c r="G23" s="99">
        <f t="shared" si="2"/>
        <v>2.4375</v>
      </c>
      <c r="H23" s="229">
        <f t="shared" si="3"/>
        <v>0.6875</v>
      </c>
      <c r="I23" s="216">
        <f t="shared" si="4"/>
        <v>0.4875</v>
      </c>
      <c r="J23" s="30">
        <v>39912</v>
      </c>
      <c r="K23" s="25" t="s">
        <v>84</v>
      </c>
      <c r="L23" s="25">
        <v>1</v>
      </c>
      <c r="M23" s="31"/>
    </row>
    <row r="24" spans="1:13" s="34" customFormat="1" ht="16.5" customHeight="1" hidden="1">
      <c r="A24" s="24" t="s">
        <v>97</v>
      </c>
      <c r="B24" s="25" t="s">
        <v>5</v>
      </c>
      <c r="C24" s="42" t="s">
        <v>59</v>
      </c>
      <c r="D24" s="26">
        <v>355</v>
      </c>
      <c r="E24" s="27">
        <v>0.875</v>
      </c>
      <c r="F24" s="27">
        <v>0.246</v>
      </c>
      <c r="G24" s="97">
        <f t="shared" si="2"/>
        <v>2.1875</v>
      </c>
      <c r="H24" s="231">
        <f t="shared" si="3"/>
        <v>0.615</v>
      </c>
      <c r="I24" s="216">
        <f t="shared" si="4"/>
        <v>0.4375</v>
      </c>
      <c r="J24" s="30">
        <v>40009</v>
      </c>
      <c r="K24" s="25" t="s">
        <v>84</v>
      </c>
      <c r="L24" s="25">
        <v>1</v>
      </c>
      <c r="M24" s="31"/>
    </row>
    <row r="25" spans="1:13" s="34" customFormat="1" ht="16.5" customHeight="1" thickBot="1">
      <c r="A25" s="194" t="s">
        <v>94</v>
      </c>
      <c r="B25" s="195" t="s">
        <v>5</v>
      </c>
      <c r="C25" s="196" t="s">
        <v>59</v>
      </c>
      <c r="D25" s="197">
        <v>355</v>
      </c>
      <c r="E25" s="198">
        <v>0.8193</v>
      </c>
      <c r="F25" s="199">
        <f>SUM(E25)/D25*100</f>
        <v>0.2307887323943662</v>
      </c>
      <c r="G25" s="200">
        <f t="shared" si="2"/>
        <v>2.04825</v>
      </c>
      <c r="H25" s="234">
        <f t="shared" si="3"/>
        <v>0.5769718309859155</v>
      </c>
      <c r="I25" s="219">
        <f t="shared" si="4"/>
        <v>0.40964999999999996</v>
      </c>
      <c r="J25" s="201">
        <v>39912</v>
      </c>
      <c r="K25" s="195" t="s">
        <v>84</v>
      </c>
      <c r="L25" s="195">
        <v>13</v>
      </c>
      <c r="M25" s="202"/>
    </row>
    <row r="26" spans="1:13" ht="16.5" customHeight="1" hidden="1" thickBot="1">
      <c r="A26" s="142"/>
      <c r="B26" s="143" t="s">
        <v>5</v>
      </c>
      <c r="C26" s="143" t="s">
        <v>60</v>
      </c>
      <c r="D26" s="143"/>
      <c r="E26" s="143"/>
      <c r="F26" s="143"/>
      <c r="G26" s="143"/>
      <c r="H26" s="144"/>
      <c r="I26" s="214"/>
      <c r="J26" s="143"/>
      <c r="K26" s="143"/>
      <c r="L26" s="143"/>
      <c r="M26" s="144"/>
    </row>
    <row r="27" spans="1:13" s="23" customFormat="1" ht="16.5" customHeight="1">
      <c r="A27" s="16" t="s">
        <v>92</v>
      </c>
      <c r="B27" s="17" t="s">
        <v>5</v>
      </c>
      <c r="C27" s="35" t="s">
        <v>60</v>
      </c>
      <c r="D27" s="18">
        <v>91</v>
      </c>
      <c r="E27" s="19">
        <v>0.62</v>
      </c>
      <c r="F27" s="111">
        <f>SUM(E27)/D27*100</f>
        <v>0.6813186813186812</v>
      </c>
      <c r="G27" s="112">
        <f aca="true" t="shared" si="5" ref="G27:H34">SUM(E27)*2.5</f>
        <v>1.55</v>
      </c>
      <c r="H27" s="233">
        <f t="shared" si="5"/>
        <v>1.703296703296703</v>
      </c>
      <c r="I27" s="218">
        <f aca="true" t="shared" si="6" ref="I27:I34">SUM(G27/5)</f>
        <v>0.31</v>
      </c>
      <c r="J27" s="21">
        <v>39912</v>
      </c>
      <c r="K27" s="17" t="s">
        <v>84</v>
      </c>
      <c r="L27" s="17">
        <v>13</v>
      </c>
      <c r="M27" s="22"/>
    </row>
    <row r="28" spans="1:13" ht="16.5" customHeight="1" hidden="1">
      <c r="A28" s="24" t="s">
        <v>94</v>
      </c>
      <c r="B28" s="25" t="s">
        <v>5</v>
      </c>
      <c r="C28" s="42" t="s">
        <v>60</v>
      </c>
      <c r="D28" s="26">
        <v>104</v>
      </c>
      <c r="E28" s="55">
        <v>0.572</v>
      </c>
      <c r="F28" s="27">
        <f>SUM(E28)/D28*100</f>
        <v>0.5499999999999999</v>
      </c>
      <c r="G28" s="97">
        <f t="shared" si="5"/>
        <v>1.43</v>
      </c>
      <c r="H28" s="231">
        <f t="shared" si="5"/>
        <v>1.3749999999999998</v>
      </c>
      <c r="I28" s="216">
        <f t="shared" si="6"/>
        <v>0.286</v>
      </c>
      <c r="J28" s="30">
        <v>39912</v>
      </c>
      <c r="K28" s="25" t="s">
        <v>84</v>
      </c>
      <c r="L28" s="25">
        <v>13</v>
      </c>
      <c r="M28" s="31"/>
    </row>
    <row r="29" spans="1:14" ht="16.5" customHeight="1" hidden="1">
      <c r="A29" s="24" t="s">
        <v>91</v>
      </c>
      <c r="B29" s="25" t="s">
        <v>5</v>
      </c>
      <c r="C29" s="42" t="s">
        <v>60</v>
      </c>
      <c r="D29" s="44">
        <v>91</v>
      </c>
      <c r="E29" s="27">
        <v>0.57</v>
      </c>
      <c r="F29" s="98">
        <f>SUM(E29)/D29*100</f>
        <v>0.6263736263736264</v>
      </c>
      <c r="G29" s="99">
        <f t="shared" si="5"/>
        <v>1.4249999999999998</v>
      </c>
      <c r="H29" s="229">
        <f t="shared" si="5"/>
        <v>1.565934065934066</v>
      </c>
      <c r="I29" s="216">
        <f t="shared" si="6"/>
        <v>0.285</v>
      </c>
      <c r="J29" s="30">
        <v>39912</v>
      </c>
      <c r="K29" s="25" t="s">
        <v>84</v>
      </c>
      <c r="L29" s="25">
        <v>13</v>
      </c>
      <c r="M29" s="31"/>
      <c r="N29" s="23"/>
    </row>
    <row r="30" spans="1:13" ht="16.5" customHeight="1" hidden="1">
      <c r="A30" s="24" t="s">
        <v>98</v>
      </c>
      <c r="B30" s="25" t="s">
        <v>5</v>
      </c>
      <c r="C30" s="42" t="s">
        <v>60</v>
      </c>
      <c r="D30" s="26">
        <v>91</v>
      </c>
      <c r="E30" s="27">
        <v>0.49</v>
      </c>
      <c r="F30" s="27">
        <f>SUM(E30)/D30*100</f>
        <v>0.5384615384615384</v>
      </c>
      <c r="G30" s="97">
        <f t="shared" si="5"/>
        <v>1.225</v>
      </c>
      <c r="H30" s="231">
        <f t="shared" si="5"/>
        <v>1.346153846153846</v>
      </c>
      <c r="I30" s="216">
        <f t="shared" si="6"/>
        <v>0.24500000000000002</v>
      </c>
      <c r="J30" s="30">
        <v>39981</v>
      </c>
      <c r="K30" s="25" t="s">
        <v>84</v>
      </c>
      <c r="L30" s="25">
        <v>13</v>
      </c>
      <c r="M30" s="31"/>
    </row>
    <row r="31" spans="1:13" ht="16.5" customHeight="1" hidden="1">
      <c r="A31" s="24" t="s">
        <v>96</v>
      </c>
      <c r="B31" s="25" t="s">
        <v>5</v>
      </c>
      <c r="C31" s="42" t="s">
        <v>60</v>
      </c>
      <c r="D31" s="44">
        <v>91</v>
      </c>
      <c r="E31" s="27">
        <v>0.482</v>
      </c>
      <c r="F31" s="98">
        <f>SUM(E31)/D31*100</f>
        <v>0.5296703296703297</v>
      </c>
      <c r="G31" s="99">
        <f t="shared" si="5"/>
        <v>1.205</v>
      </c>
      <c r="H31" s="229">
        <f t="shared" si="5"/>
        <v>1.3241758241758241</v>
      </c>
      <c r="I31" s="216">
        <f t="shared" si="6"/>
        <v>0.24100000000000002</v>
      </c>
      <c r="J31" s="30">
        <v>39912</v>
      </c>
      <c r="K31" s="25" t="s">
        <v>84</v>
      </c>
      <c r="L31" s="25">
        <v>13</v>
      </c>
      <c r="M31" s="31"/>
    </row>
    <row r="32" spans="1:13" ht="16.5" customHeight="1" hidden="1">
      <c r="A32" s="24" t="s">
        <v>0</v>
      </c>
      <c r="B32" s="25" t="s">
        <v>160</v>
      </c>
      <c r="C32" s="42" t="s">
        <v>60</v>
      </c>
      <c r="D32" s="26" t="s">
        <v>121</v>
      </c>
      <c r="E32" s="27">
        <v>0.475</v>
      </c>
      <c r="F32" s="98">
        <v>0.505</v>
      </c>
      <c r="G32" s="99">
        <f t="shared" si="5"/>
        <v>1.1875</v>
      </c>
      <c r="H32" s="229">
        <f t="shared" si="5"/>
        <v>1.2625</v>
      </c>
      <c r="I32" s="216">
        <f t="shared" si="6"/>
        <v>0.2375</v>
      </c>
      <c r="J32" s="30">
        <v>39912</v>
      </c>
      <c r="K32" s="25" t="s">
        <v>84</v>
      </c>
      <c r="L32" s="25">
        <v>1</v>
      </c>
      <c r="M32" s="31" t="s">
        <v>135</v>
      </c>
    </row>
    <row r="33" spans="1:13" ht="16.5" customHeight="1" hidden="1">
      <c r="A33" s="24" t="s">
        <v>9</v>
      </c>
      <c r="B33" s="25" t="s">
        <v>5</v>
      </c>
      <c r="C33" s="42" t="s">
        <v>60</v>
      </c>
      <c r="D33" s="26">
        <v>43</v>
      </c>
      <c r="E33" s="50">
        <v>0.2172</v>
      </c>
      <c r="F33" s="50">
        <f>SUM(E33)/D33*100</f>
        <v>0.5051162790697674</v>
      </c>
      <c r="G33" s="107">
        <f t="shared" si="5"/>
        <v>0.543</v>
      </c>
      <c r="H33" s="235">
        <f t="shared" si="5"/>
        <v>1.2627906976744185</v>
      </c>
      <c r="I33" s="216">
        <f t="shared" si="6"/>
        <v>0.1086</v>
      </c>
      <c r="J33" s="30">
        <v>39912</v>
      </c>
      <c r="K33" s="25" t="s">
        <v>84</v>
      </c>
      <c r="L33" s="25">
        <v>13</v>
      </c>
      <c r="M33" s="31"/>
    </row>
    <row r="34" spans="1:13" s="34" customFormat="1" ht="16.5" customHeight="1">
      <c r="A34" s="194" t="s">
        <v>97</v>
      </c>
      <c r="B34" s="195" t="s">
        <v>5</v>
      </c>
      <c r="C34" s="196" t="s">
        <v>60</v>
      </c>
      <c r="D34" s="197">
        <v>126</v>
      </c>
      <c r="E34" s="203">
        <v>0.2</v>
      </c>
      <c r="F34" s="203">
        <v>0.159</v>
      </c>
      <c r="G34" s="204">
        <f t="shared" si="5"/>
        <v>0.5</v>
      </c>
      <c r="H34" s="236">
        <f t="shared" si="5"/>
        <v>0.3975</v>
      </c>
      <c r="I34" s="219">
        <f t="shared" si="6"/>
        <v>0.1</v>
      </c>
      <c r="J34" s="201">
        <v>40009</v>
      </c>
      <c r="K34" s="195" t="s">
        <v>84</v>
      </c>
      <c r="L34" s="195">
        <v>1</v>
      </c>
      <c r="M34" s="202"/>
    </row>
    <row r="35" spans="1:13" ht="16.5" customHeight="1" hidden="1" thickBot="1">
      <c r="A35" s="139"/>
      <c r="B35" s="140" t="s">
        <v>32</v>
      </c>
      <c r="C35" s="140" t="s">
        <v>74</v>
      </c>
      <c r="D35" s="140"/>
      <c r="E35" s="140"/>
      <c r="F35" s="140"/>
      <c r="G35" s="140"/>
      <c r="H35" s="141"/>
      <c r="I35" s="220"/>
      <c r="J35" s="140"/>
      <c r="K35" s="140"/>
      <c r="L35" s="140"/>
      <c r="M35" s="141"/>
    </row>
    <row r="36" spans="1:13" s="23" customFormat="1" ht="16.5" customHeight="1">
      <c r="A36" s="37" t="s">
        <v>7</v>
      </c>
      <c r="B36" s="38" t="s">
        <v>32</v>
      </c>
      <c r="C36" s="38" t="s">
        <v>143</v>
      </c>
      <c r="D36" s="47">
        <v>36</v>
      </c>
      <c r="E36" s="39">
        <v>0.31</v>
      </c>
      <c r="F36" s="39">
        <f>SUM(E36)/D36*100</f>
        <v>0.8611111111111112</v>
      </c>
      <c r="G36" s="100">
        <f aca="true" t="shared" si="7" ref="G36:H38">SUM(E36)*2.5</f>
        <v>0.775</v>
      </c>
      <c r="H36" s="228">
        <f t="shared" si="7"/>
        <v>2.1527777777777777</v>
      </c>
      <c r="I36" s="215">
        <f>SUM(G36/5)</f>
        <v>0.155</v>
      </c>
      <c r="J36" s="40">
        <v>40009</v>
      </c>
      <c r="K36" s="38" t="s">
        <v>88</v>
      </c>
      <c r="L36" s="38">
        <v>13</v>
      </c>
      <c r="M36" s="41" t="s">
        <v>164</v>
      </c>
    </row>
    <row r="37" spans="1:14" ht="16.5" customHeight="1" hidden="1">
      <c r="A37" s="24" t="s">
        <v>10</v>
      </c>
      <c r="B37" s="25" t="s">
        <v>32</v>
      </c>
      <c r="C37" s="25" t="s">
        <v>142</v>
      </c>
      <c r="D37" s="26">
        <v>40</v>
      </c>
      <c r="E37" s="27">
        <v>0.34</v>
      </c>
      <c r="F37" s="27">
        <f>SUM(E37)/D37*100</f>
        <v>0.8500000000000001</v>
      </c>
      <c r="G37" s="97">
        <f t="shared" si="7"/>
        <v>0.8500000000000001</v>
      </c>
      <c r="H37" s="231">
        <f t="shared" si="7"/>
        <v>2.125</v>
      </c>
      <c r="I37" s="216">
        <f>SUM(G37/5)</f>
        <v>0.17</v>
      </c>
      <c r="J37" s="30">
        <v>39995</v>
      </c>
      <c r="K37" s="25" t="s">
        <v>88</v>
      </c>
      <c r="L37" s="25">
        <v>13</v>
      </c>
      <c r="M37" s="31" t="s">
        <v>87</v>
      </c>
      <c r="N37" s="11"/>
    </row>
    <row r="38" spans="1:13" ht="16.5" customHeight="1" hidden="1">
      <c r="A38" s="24" t="s">
        <v>33</v>
      </c>
      <c r="B38" s="25" t="s">
        <v>32</v>
      </c>
      <c r="C38" s="25" t="s">
        <v>141</v>
      </c>
      <c r="D38" s="26">
        <v>30</v>
      </c>
      <c r="E38" s="32">
        <v>0.3</v>
      </c>
      <c r="F38" s="32">
        <v>0.8</v>
      </c>
      <c r="G38" s="45">
        <f t="shared" si="7"/>
        <v>0.75</v>
      </c>
      <c r="H38" s="237">
        <f t="shared" si="7"/>
        <v>2</v>
      </c>
      <c r="I38" s="216">
        <f>SUM(G38/5)</f>
        <v>0.15</v>
      </c>
      <c r="J38" s="30">
        <v>39995</v>
      </c>
      <c r="K38" s="25" t="s">
        <v>88</v>
      </c>
      <c r="L38" s="25">
        <v>1</v>
      </c>
      <c r="M38" s="31" t="s">
        <v>89</v>
      </c>
    </row>
    <row r="39" spans="1:13" ht="16.5" customHeight="1" hidden="1">
      <c r="A39" s="24" t="s">
        <v>6</v>
      </c>
      <c r="B39" s="25" t="s">
        <v>32</v>
      </c>
      <c r="C39" s="25" t="s">
        <v>141</v>
      </c>
      <c r="D39" s="26" t="s">
        <v>121</v>
      </c>
      <c r="E39" s="28" t="s">
        <v>121</v>
      </c>
      <c r="F39" s="27">
        <v>0.7</v>
      </c>
      <c r="G39" s="29" t="s">
        <v>121</v>
      </c>
      <c r="H39" s="231">
        <f>SUM(F39)*2.5</f>
        <v>1.75</v>
      </c>
      <c r="I39" s="216" t="s">
        <v>122</v>
      </c>
      <c r="J39" s="30">
        <v>39995</v>
      </c>
      <c r="K39" s="25" t="s">
        <v>88</v>
      </c>
      <c r="L39" s="25">
        <v>1</v>
      </c>
      <c r="M39" s="31"/>
    </row>
    <row r="40" spans="1:13" ht="16.5" customHeight="1" hidden="1">
      <c r="A40" s="24" t="s">
        <v>31</v>
      </c>
      <c r="B40" s="25" t="s">
        <v>32</v>
      </c>
      <c r="C40" s="25" t="s">
        <v>141</v>
      </c>
      <c r="D40" s="26">
        <v>40</v>
      </c>
      <c r="E40" s="32">
        <v>0.3</v>
      </c>
      <c r="F40" s="32">
        <v>0.6</v>
      </c>
      <c r="G40" s="29">
        <v>0.75</v>
      </c>
      <c r="H40" s="238">
        <v>1.55</v>
      </c>
      <c r="I40" s="216">
        <f>SUM(G40/5)</f>
        <v>0.15</v>
      </c>
      <c r="J40" s="30">
        <v>39995</v>
      </c>
      <c r="K40" s="25" t="s">
        <v>88</v>
      </c>
      <c r="L40" s="25"/>
      <c r="M40" s="31" t="s">
        <v>144</v>
      </c>
    </row>
    <row r="41" spans="1:14" ht="16.5" customHeight="1" hidden="1">
      <c r="A41" s="24" t="s">
        <v>12</v>
      </c>
      <c r="B41" s="25" t="s">
        <v>32</v>
      </c>
      <c r="C41" s="25" t="s">
        <v>141</v>
      </c>
      <c r="D41" s="26" t="s">
        <v>121</v>
      </c>
      <c r="E41" s="26" t="s">
        <v>121</v>
      </c>
      <c r="F41" s="28">
        <v>0.5</v>
      </c>
      <c r="G41" s="29" t="s">
        <v>121</v>
      </c>
      <c r="H41" s="238">
        <v>1.3</v>
      </c>
      <c r="I41" s="216" t="s">
        <v>122</v>
      </c>
      <c r="J41" s="30">
        <v>39995</v>
      </c>
      <c r="K41" s="25" t="s">
        <v>88</v>
      </c>
      <c r="L41" s="25"/>
      <c r="M41" s="31"/>
      <c r="N41" s="33"/>
    </row>
    <row r="42" spans="1:14" ht="16.5" customHeight="1" hidden="1">
      <c r="A42" s="24" t="s">
        <v>16</v>
      </c>
      <c r="B42" s="25" t="s">
        <v>32</v>
      </c>
      <c r="C42" s="25" t="s">
        <v>141</v>
      </c>
      <c r="D42" s="26" t="s">
        <v>121</v>
      </c>
      <c r="E42" s="26" t="s">
        <v>121</v>
      </c>
      <c r="F42" s="28">
        <v>0.5</v>
      </c>
      <c r="G42" s="29" t="s">
        <v>121</v>
      </c>
      <c r="H42" s="238">
        <v>1.3</v>
      </c>
      <c r="I42" s="216" t="s">
        <v>122</v>
      </c>
      <c r="J42" s="30">
        <v>39995</v>
      </c>
      <c r="K42" s="25" t="s">
        <v>88</v>
      </c>
      <c r="L42" s="25">
        <v>2</v>
      </c>
      <c r="M42" s="31"/>
      <c r="N42" s="11"/>
    </row>
    <row r="43" spans="1:13" ht="16.5" customHeight="1" hidden="1">
      <c r="A43" s="24" t="s">
        <v>24</v>
      </c>
      <c r="B43" s="25" t="s">
        <v>32</v>
      </c>
      <c r="C43" s="25" t="s">
        <v>141</v>
      </c>
      <c r="D43" s="26">
        <v>30</v>
      </c>
      <c r="E43" s="32">
        <v>0.2</v>
      </c>
      <c r="F43" s="32">
        <v>0.5</v>
      </c>
      <c r="G43" s="29">
        <v>0.55</v>
      </c>
      <c r="H43" s="238">
        <v>1.3</v>
      </c>
      <c r="I43" s="216">
        <f>SUM(G43/5)</f>
        <v>0.11000000000000001</v>
      </c>
      <c r="J43" s="30">
        <v>39995</v>
      </c>
      <c r="K43" s="25" t="s">
        <v>88</v>
      </c>
      <c r="L43" s="25"/>
      <c r="M43" s="31" t="s">
        <v>89</v>
      </c>
    </row>
    <row r="44" spans="1:13" ht="16.5" customHeight="1" hidden="1">
      <c r="A44" s="24" t="s">
        <v>3</v>
      </c>
      <c r="B44" s="25" t="s">
        <v>32</v>
      </c>
      <c r="C44" s="25" t="s">
        <v>141</v>
      </c>
      <c r="D44" s="26">
        <v>30</v>
      </c>
      <c r="E44" s="28">
        <v>0.15</v>
      </c>
      <c r="F44" s="32">
        <f>SUM(E44)/D44*100</f>
        <v>0.5</v>
      </c>
      <c r="G44" s="29">
        <v>0.39</v>
      </c>
      <c r="H44" s="238">
        <v>1.3</v>
      </c>
      <c r="I44" s="216">
        <f>SUM(G44/5)</f>
        <v>0.078</v>
      </c>
      <c r="J44" s="30">
        <v>39995</v>
      </c>
      <c r="K44" s="25" t="s">
        <v>88</v>
      </c>
      <c r="L44" s="25">
        <v>123</v>
      </c>
      <c r="M44" s="31"/>
    </row>
    <row r="45" spans="1:13" ht="16.5" customHeight="1" hidden="1">
      <c r="A45" s="24" t="s">
        <v>27</v>
      </c>
      <c r="B45" s="25" t="s">
        <v>32</v>
      </c>
      <c r="C45" s="25" t="s">
        <v>141</v>
      </c>
      <c r="D45" s="26" t="s">
        <v>121</v>
      </c>
      <c r="E45" s="28">
        <f>SUM(G45)/2.5</f>
        <v>0.2</v>
      </c>
      <c r="F45" s="28">
        <v>0.45</v>
      </c>
      <c r="G45" s="29">
        <v>0.5</v>
      </c>
      <c r="H45" s="238">
        <f>SUM(F45)*2.5</f>
        <v>1.125</v>
      </c>
      <c r="I45" s="216" t="s">
        <v>122</v>
      </c>
      <c r="J45" s="30">
        <v>40009</v>
      </c>
      <c r="K45" s="25" t="s">
        <v>88</v>
      </c>
      <c r="L45" s="25">
        <v>1</v>
      </c>
      <c r="M45" s="31"/>
    </row>
    <row r="46" spans="1:13" ht="16.5" customHeight="1" hidden="1">
      <c r="A46" s="24" t="s">
        <v>0</v>
      </c>
      <c r="B46" s="25" t="s">
        <v>32</v>
      </c>
      <c r="C46" s="25" t="s">
        <v>141</v>
      </c>
      <c r="D46" s="26">
        <v>45</v>
      </c>
      <c r="E46" s="27">
        <v>0.228</v>
      </c>
      <c r="F46" s="27">
        <v>0.38</v>
      </c>
      <c r="G46" s="97">
        <f aca="true" t="shared" si="8" ref="G46:G51">SUM(E46)*2.5</f>
        <v>0.5700000000000001</v>
      </c>
      <c r="H46" s="231">
        <f>SUM(F46)*2.5</f>
        <v>0.95</v>
      </c>
      <c r="I46" s="216">
        <f aca="true" t="shared" si="9" ref="I46:I51">SUM(G46/5)</f>
        <v>0.11400000000000002</v>
      </c>
      <c r="J46" s="30">
        <v>39995</v>
      </c>
      <c r="K46" s="25" t="s">
        <v>88</v>
      </c>
      <c r="L46" s="25">
        <v>1</v>
      </c>
      <c r="M46" s="31" t="s">
        <v>132</v>
      </c>
    </row>
    <row r="47" spans="1:13" ht="16.5" customHeight="1" hidden="1">
      <c r="A47" s="24" t="s">
        <v>11</v>
      </c>
      <c r="B47" s="25" t="s">
        <v>32</v>
      </c>
      <c r="C47" s="25" t="s">
        <v>141</v>
      </c>
      <c r="D47" s="26">
        <v>45</v>
      </c>
      <c r="E47" s="27">
        <v>0.228</v>
      </c>
      <c r="F47" s="27">
        <v>0.38</v>
      </c>
      <c r="G47" s="97">
        <f t="shared" si="8"/>
        <v>0.5700000000000001</v>
      </c>
      <c r="H47" s="231">
        <f>SUM(F47)*2.5</f>
        <v>0.95</v>
      </c>
      <c r="I47" s="216">
        <f t="shared" si="9"/>
        <v>0.11400000000000002</v>
      </c>
      <c r="J47" s="30">
        <v>39995</v>
      </c>
      <c r="K47" s="25" t="s">
        <v>88</v>
      </c>
      <c r="L47" s="25">
        <v>1</v>
      </c>
      <c r="M47" s="31" t="s">
        <v>132</v>
      </c>
    </row>
    <row r="48" spans="1:13" ht="16.5" customHeight="1" hidden="1">
      <c r="A48" s="24" t="s">
        <v>37</v>
      </c>
      <c r="B48" s="25" t="s">
        <v>32</v>
      </c>
      <c r="C48" s="25" t="s">
        <v>141</v>
      </c>
      <c r="D48" s="26">
        <v>40</v>
      </c>
      <c r="E48" s="27">
        <v>0.12</v>
      </c>
      <c r="F48" s="98">
        <f>SUM(E48)/D48*100</f>
        <v>0.3</v>
      </c>
      <c r="G48" s="99">
        <f t="shared" si="8"/>
        <v>0.3</v>
      </c>
      <c r="H48" s="229">
        <f>SUM(F48)*2.5</f>
        <v>0.75</v>
      </c>
      <c r="I48" s="216">
        <f t="shared" si="9"/>
        <v>0.06</v>
      </c>
      <c r="J48" s="30">
        <v>39995</v>
      </c>
      <c r="K48" s="25" t="s">
        <v>88</v>
      </c>
      <c r="L48" s="25">
        <v>13</v>
      </c>
      <c r="M48" s="31"/>
    </row>
    <row r="49" spans="1:13" ht="16.5" customHeight="1" hidden="1">
      <c r="A49" s="24" t="s">
        <v>28</v>
      </c>
      <c r="B49" s="25" t="s">
        <v>32</v>
      </c>
      <c r="C49" s="25" t="s">
        <v>143</v>
      </c>
      <c r="D49" s="26">
        <v>40</v>
      </c>
      <c r="E49" s="27">
        <v>0.12</v>
      </c>
      <c r="F49" s="98">
        <v>0.3</v>
      </c>
      <c r="G49" s="99">
        <f t="shared" si="8"/>
        <v>0.3</v>
      </c>
      <c r="H49" s="229">
        <v>0.75</v>
      </c>
      <c r="I49" s="216">
        <f t="shared" si="9"/>
        <v>0.06</v>
      </c>
      <c r="J49" s="30">
        <v>39995</v>
      </c>
      <c r="K49" s="25" t="s">
        <v>88</v>
      </c>
      <c r="L49" s="25"/>
      <c r="M49" s="31" t="s">
        <v>86</v>
      </c>
    </row>
    <row r="50" spans="1:14" ht="16.5" customHeight="1" hidden="1">
      <c r="A50" s="24" t="s">
        <v>39</v>
      </c>
      <c r="B50" s="25" t="s">
        <v>32</v>
      </c>
      <c r="C50" s="25" t="s">
        <v>141</v>
      </c>
      <c r="D50" s="26">
        <v>40</v>
      </c>
      <c r="E50" s="27">
        <v>0.12</v>
      </c>
      <c r="F50" s="98">
        <v>0.3</v>
      </c>
      <c r="G50" s="99">
        <f t="shared" si="8"/>
        <v>0.3</v>
      </c>
      <c r="H50" s="229">
        <f>SUM(F50)*2.5</f>
        <v>0.75</v>
      </c>
      <c r="I50" s="216">
        <f t="shared" si="9"/>
        <v>0.06</v>
      </c>
      <c r="J50" s="30">
        <v>39995</v>
      </c>
      <c r="K50" s="25" t="s">
        <v>88</v>
      </c>
      <c r="L50" s="25">
        <v>1</v>
      </c>
      <c r="M50" s="31"/>
      <c r="N50" s="11"/>
    </row>
    <row r="51" spans="1:13" s="173" customFormat="1" ht="16.5" customHeight="1" thickBot="1">
      <c r="A51" s="177" t="s">
        <v>98</v>
      </c>
      <c r="B51" s="178" t="s">
        <v>32</v>
      </c>
      <c r="C51" s="178" t="s">
        <v>143</v>
      </c>
      <c r="D51" s="180">
        <v>31</v>
      </c>
      <c r="E51" s="191">
        <v>0.08</v>
      </c>
      <c r="F51" s="191">
        <f>SUM(E51)/D51*100</f>
        <v>0.25806451612903225</v>
      </c>
      <c r="G51" s="192">
        <f t="shared" si="8"/>
        <v>0.2</v>
      </c>
      <c r="H51" s="239">
        <f>SUM(F51)*2.5</f>
        <v>0.6451612903225806</v>
      </c>
      <c r="I51" s="221">
        <f t="shared" si="9"/>
        <v>0.04</v>
      </c>
      <c r="J51" s="184">
        <v>40009</v>
      </c>
      <c r="K51" s="178" t="s">
        <v>88</v>
      </c>
      <c r="L51" s="178">
        <v>13</v>
      </c>
      <c r="M51" s="185" t="s">
        <v>165</v>
      </c>
    </row>
    <row r="52" spans="1:13" ht="16.5" customHeight="1" hidden="1" thickBot="1">
      <c r="A52" s="142"/>
      <c r="B52" s="143" t="s">
        <v>32</v>
      </c>
      <c r="C52" s="143" t="s">
        <v>73</v>
      </c>
      <c r="D52" s="143"/>
      <c r="E52" s="143"/>
      <c r="F52" s="143"/>
      <c r="G52" s="143"/>
      <c r="H52" s="144"/>
      <c r="I52" s="214"/>
      <c r="J52" s="143"/>
      <c r="K52" s="143"/>
      <c r="L52" s="143"/>
      <c r="M52" s="144"/>
    </row>
    <row r="53" spans="1:13" ht="16.5" customHeight="1" hidden="1">
      <c r="A53" s="113" t="s">
        <v>34</v>
      </c>
      <c r="B53" s="36" t="s">
        <v>32</v>
      </c>
      <c r="C53" s="36" t="s">
        <v>148</v>
      </c>
      <c r="D53" s="52" t="s">
        <v>121</v>
      </c>
      <c r="E53" s="116">
        <f>SUM(G53)/2.5</f>
        <v>0.2</v>
      </c>
      <c r="F53" s="52" t="s">
        <v>121</v>
      </c>
      <c r="G53" s="117">
        <v>0.5</v>
      </c>
      <c r="H53" s="240" t="s">
        <v>121</v>
      </c>
      <c r="I53" s="222">
        <f aca="true" t="shared" si="10" ref="I53:I60">SUM(G53/5)</f>
        <v>0.1</v>
      </c>
      <c r="J53" s="120">
        <v>39919</v>
      </c>
      <c r="K53" s="36" t="s">
        <v>88</v>
      </c>
      <c r="L53" s="36">
        <v>2</v>
      </c>
      <c r="M53" s="56"/>
    </row>
    <row r="54" spans="1:13" s="23" customFormat="1" ht="16.5" customHeight="1">
      <c r="A54" s="37" t="s">
        <v>33</v>
      </c>
      <c r="B54" s="38" t="s">
        <v>32</v>
      </c>
      <c r="C54" s="38" t="s">
        <v>148</v>
      </c>
      <c r="D54" s="47">
        <v>30</v>
      </c>
      <c r="E54" s="115">
        <v>0.4</v>
      </c>
      <c r="F54" s="115">
        <v>1.1</v>
      </c>
      <c r="G54" s="118">
        <f aca="true" t="shared" si="11" ref="G54:H59">SUM(E54)*2.5</f>
        <v>1</v>
      </c>
      <c r="H54" s="241">
        <f t="shared" si="11"/>
        <v>2.75</v>
      </c>
      <c r="I54" s="215">
        <f t="shared" si="10"/>
        <v>0.2</v>
      </c>
      <c r="J54" s="40">
        <v>39950</v>
      </c>
      <c r="K54" s="38" t="s">
        <v>88</v>
      </c>
      <c r="L54" s="38">
        <v>1</v>
      </c>
      <c r="M54" s="41" t="s">
        <v>89</v>
      </c>
    </row>
    <row r="55" spans="1:13" ht="16.5" customHeight="1" hidden="1">
      <c r="A55" s="24" t="s">
        <v>37</v>
      </c>
      <c r="B55" s="25" t="s">
        <v>32</v>
      </c>
      <c r="C55" s="25" t="s">
        <v>148</v>
      </c>
      <c r="D55" s="26">
        <v>30</v>
      </c>
      <c r="E55" s="27">
        <v>0.33</v>
      </c>
      <c r="F55" s="27">
        <f>SUM(E55)/D55*100</f>
        <v>1.1</v>
      </c>
      <c r="G55" s="97">
        <f t="shared" si="11"/>
        <v>0.8250000000000001</v>
      </c>
      <c r="H55" s="231">
        <f t="shared" si="11"/>
        <v>2.75</v>
      </c>
      <c r="I55" s="216">
        <f t="shared" si="10"/>
        <v>0.165</v>
      </c>
      <c r="J55" s="30">
        <v>39919</v>
      </c>
      <c r="K55" s="25" t="s">
        <v>88</v>
      </c>
      <c r="L55" s="25">
        <v>13</v>
      </c>
      <c r="M55" s="31"/>
    </row>
    <row r="56" spans="1:13" ht="16.5" customHeight="1" hidden="1">
      <c r="A56" s="24" t="s">
        <v>28</v>
      </c>
      <c r="B56" s="25" t="s">
        <v>32</v>
      </c>
      <c r="C56" s="25" t="s">
        <v>148</v>
      </c>
      <c r="D56" s="26">
        <v>30</v>
      </c>
      <c r="E56" s="27">
        <v>0.33</v>
      </c>
      <c r="F56" s="27">
        <v>1.1</v>
      </c>
      <c r="G56" s="97">
        <f t="shared" si="11"/>
        <v>0.8250000000000001</v>
      </c>
      <c r="H56" s="231">
        <f t="shared" si="11"/>
        <v>2.75</v>
      </c>
      <c r="I56" s="216">
        <f t="shared" si="10"/>
        <v>0.165</v>
      </c>
      <c r="J56" s="30">
        <v>39919</v>
      </c>
      <c r="K56" s="25" t="s">
        <v>88</v>
      </c>
      <c r="L56" s="25">
        <v>1</v>
      </c>
      <c r="M56" s="31"/>
    </row>
    <row r="57" spans="1:13" s="34" customFormat="1" ht="16.5" customHeight="1" hidden="1">
      <c r="A57" s="24" t="s">
        <v>39</v>
      </c>
      <c r="B57" s="25" t="s">
        <v>32</v>
      </c>
      <c r="C57" s="25" t="s">
        <v>148</v>
      </c>
      <c r="D57" s="26">
        <v>30</v>
      </c>
      <c r="E57" s="27">
        <v>0.33</v>
      </c>
      <c r="F57" s="27">
        <v>1.1</v>
      </c>
      <c r="G57" s="97">
        <f t="shared" si="11"/>
        <v>0.8250000000000001</v>
      </c>
      <c r="H57" s="231">
        <f t="shared" si="11"/>
        <v>2.75</v>
      </c>
      <c r="I57" s="216">
        <f t="shared" si="10"/>
        <v>0.165</v>
      </c>
      <c r="J57" s="30">
        <v>39919</v>
      </c>
      <c r="K57" s="25" t="s">
        <v>88</v>
      </c>
      <c r="L57" s="25">
        <v>1</v>
      </c>
      <c r="M57" s="31"/>
    </row>
    <row r="58" spans="1:13" s="7" customFormat="1" ht="16.5" customHeight="1" hidden="1">
      <c r="A58" s="24" t="s">
        <v>15</v>
      </c>
      <c r="B58" s="25" t="s">
        <v>32</v>
      </c>
      <c r="C58" s="25" t="s">
        <v>148</v>
      </c>
      <c r="D58" s="26">
        <v>40</v>
      </c>
      <c r="E58" s="27">
        <v>0.359</v>
      </c>
      <c r="F58" s="27">
        <v>0.898</v>
      </c>
      <c r="G58" s="97">
        <f t="shared" si="11"/>
        <v>0.8975</v>
      </c>
      <c r="H58" s="231">
        <f t="shared" si="11"/>
        <v>2.245</v>
      </c>
      <c r="I58" s="216">
        <f t="shared" si="10"/>
        <v>0.1795</v>
      </c>
      <c r="J58" s="30">
        <v>39919</v>
      </c>
      <c r="K58" s="25" t="s">
        <v>88</v>
      </c>
      <c r="L58" s="25">
        <v>1</v>
      </c>
      <c r="M58" s="31"/>
    </row>
    <row r="59" spans="1:14" s="23" customFormat="1" ht="16.5" customHeight="1" hidden="1">
      <c r="A59" s="24" t="s">
        <v>7</v>
      </c>
      <c r="B59" s="25" t="s">
        <v>32</v>
      </c>
      <c r="C59" s="25" t="s">
        <v>148</v>
      </c>
      <c r="D59" s="26">
        <v>30</v>
      </c>
      <c r="E59" s="27">
        <v>0.22</v>
      </c>
      <c r="F59" s="27">
        <f>SUM(E59)/D59*100</f>
        <v>0.7333333333333333</v>
      </c>
      <c r="G59" s="97">
        <f t="shared" si="11"/>
        <v>0.55</v>
      </c>
      <c r="H59" s="231">
        <f t="shared" si="11"/>
        <v>1.8333333333333333</v>
      </c>
      <c r="I59" s="216">
        <f t="shared" si="10"/>
        <v>0.11000000000000001</v>
      </c>
      <c r="J59" s="30">
        <v>39919</v>
      </c>
      <c r="K59" s="25" t="s">
        <v>88</v>
      </c>
      <c r="L59" s="25">
        <v>13</v>
      </c>
      <c r="M59" s="31"/>
      <c r="N59" s="9"/>
    </row>
    <row r="60" spans="1:13" s="23" customFormat="1" ht="16.5" customHeight="1" hidden="1">
      <c r="A60" s="24" t="s">
        <v>3</v>
      </c>
      <c r="B60" s="25" t="s">
        <v>32</v>
      </c>
      <c r="C60" s="25" t="s">
        <v>148</v>
      </c>
      <c r="D60" s="26">
        <v>30</v>
      </c>
      <c r="E60" s="28">
        <f>SUM(G60)/2.5</f>
        <v>0.21600000000000003</v>
      </c>
      <c r="F60" s="28">
        <f>SUM(E60)/D60*100</f>
        <v>0.7200000000000001</v>
      </c>
      <c r="G60" s="29">
        <v>0.54</v>
      </c>
      <c r="H60" s="238">
        <f>SUM(F60)*2.5</f>
        <v>1.8000000000000003</v>
      </c>
      <c r="I60" s="216">
        <f t="shared" si="10"/>
        <v>0.10800000000000001</v>
      </c>
      <c r="J60" s="30">
        <v>39919</v>
      </c>
      <c r="K60" s="25" t="s">
        <v>88</v>
      </c>
      <c r="L60" s="25">
        <v>123</v>
      </c>
      <c r="M60" s="31" t="s">
        <v>89</v>
      </c>
    </row>
    <row r="61" spans="1:13" s="23" customFormat="1" ht="16.5" customHeight="1" hidden="1">
      <c r="A61" s="24" t="s">
        <v>8</v>
      </c>
      <c r="B61" s="25" t="s">
        <v>32</v>
      </c>
      <c r="C61" s="25" t="s">
        <v>148</v>
      </c>
      <c r="D61" s="26" t="s">
        <v>121</v>
      </c>
      <c r="E61" s="26" t="s">
        <v>121</v>
      </c>
      <c r="F61" s="32">
        <v>0.7</v>
      </c>
      <c r="G61" s="29" t="s">
        <v>121</v>
      </c>
      <c r="H61" s="237">
        <v>1.8</v>
      </c>
      <c r="I61" s="216" t="s">
        <v>122</v>
      </c>
      <c r="J61" s="30">
        <v>39919</v>
      </c>
      <c r="K61" s="25" t="s">
        <v>88</v>
      </c>
      <c r="L61" s="25"/>
      <c r="M61" s="31"/>
    </row>
    <row r="62" spans="1:13" s="23" customFormat="1" ht="16.5" customHeight="1" hidden="1">
      <c r="A62" s="24" t="s">
        <v>20</v>
      </c>
      <c r="B62" s="25" t="s">
        <v>32</v>
      </c>
      <c r="C62" s="25" t="s">
        <v>148</v>
      </c>
      <c r="D62" s="26" t="s">
        <v>121</v>
      </c>
      <c r="E62" s="26" t="s">
        <v>121</v>
      </c>
      <c r="F62" s="32">
        <v>0.7</v>
      </c>
      <c r="G62" s="29" t="s">
        <v>121</v>
      </c>
      <c r="H62" s="237">
        <v>1.8</v>
      </c>
      <c r="I62" s="216" t="s">
        <v>122</v>
      </c>
      <c r="J62" s="30">
        <v>39919</v>
      </c>
      <c r="K62" s="25" t="s">
        <v>88</v>
      </c>
      <c r="L62" s="25"/>
      <c r="M62" s="31"/>
    </row>
    <row r="63" spans="1:13" ht="16.5" customHeight="1" hidden="1">
      <c r="A63" s="24" t="s">
        <v>12</v>
      </c>
      <c r="B63" s="25" t="s">
        <v>32</v>
      </c>
      <c r="C63" s="25" t="s">
        <v>148</v>
      </c>
      <c r="D63" s="26" t="s">
        <v>121</v>
      </c>
      <c r="E63" s="26" t="s">
        <v>121</v>
      </c>
      <c r="F63" s="32">
        <v>0.7</v>
      </c>
      <c r="G63" s="29" t="s">
        <v>121</v>
      </c>
      <c r="H63" s="237">
        <v>1.8</v>
      </c>
      <c r="I63" s="216" t="s">
        <v>122</v>
      </c>
      <c r="J63" s="30">
        <v>39919</v>
      </c>
      <c r="K63" s="25" t="s">
        <v>88</v>
      </c>
      <c r="L63" s="25"/>
      <c r="M63" s="31"/>
    </row>
    <row r="64" spans="1:14" ht="16.5" customHeight="1" hidden="1">
      <c r="A64" s="24" t="s">
        <v>16</v>
      </c>
      <c r="B64" s="25" t="s">
        <v>32</v>
      </c>
      <c r="C64" s="25" t="s">
        <v>148</v>
      </c>
      <c r="D64" s="26" t="s">
        <v>121</v>
      </c>
      <c r="E64" s="26" t="s">
        <v>121</v>
      </c>
      <c r="F64" s="32">
        <v>0.7</v>
      </c>
      <c r="G64" s="29" t="s">
        <v>121</v>
      </c>
      <c r="H64" s="237">
        <v>1.8</v>
      </c>
      <c r="I64" s="216" t="s">
        <v>122</v>
      </c>
      <c r="J64" s="30">
        <v>39919</v>
      </c>
      <c r="K64" s="25" t="s">
        <v>88</v>
      </c>
      <c r="L64" s="25"/>
      <c r="M64" s="31"/>
      <c r="N64" s="10"/>
    </row>
    <row r="65" spans="1:13" ht="16.5" customHeight="1" hidden="1">
      <c r="A65" s="24" t="s">
        <v>24</v>
      </c>
      <c r="B65" s="25" t="s">
        <v>32</v>
      </c>
      <c r="C65" s="25" t="s">
        <v>148</v>
      </c>
      <c r="D65" s="26">
        <v>30</v>
      </c>
      <c r="E65" s="28">
        <v>0.25</v>
      </c>
      <c r="F65" s="32">
        <v>0.7</v>
      </c>
      <c r="G65" s="45">
        <v>0.7</v>
      </c>
      <c r="H65" s="237">
        <v>1.8</v>
      </c>
      <c r="I65" s="216">
        <f aca="true" t="shared" si="12" ref="I65:I70">SUM(G65/5)</f>
        <v>0.13999999999999999</v>
      </c>
      <c r="J65" s="30">
        <v>39919</v>
      </c>
      <c r="K65" s="25" t="s">
        <v>88</v>
      </c>
      <c r="L65" s="25"/>
      <c r="M65" s="31" t="s">
        <v>89</v>
      </c>
    </row>
    <row r="66" spans="1:13" ht="16.5" customHeight="1" hidden="1">
      <c r="A66" s="24" t="s">
        <v>31</v>
      </c>
      <c r="B66" s="25" t="s">
        <v>32</v>
      </c>
      <c r="C66" s="25" t="s">
        <v>148</v>
      </c>
      <c r="D66" s="26">
        <v>30</v>
      </c>
      <c r="E66" s="32">
        <v>0.25</v>
      </c>
      <c r="F66" s="32">
        <v>0.7</v>
      </c>
      <c r="G66" s="29">
        <v>0.7</v>
      </c>
      <c r="H66" s="237">
        <v>1.8</v>
      </c>
      <c r="I66" s="216">
        <f t="shared" si="12"/>
        <v>0.13999999999999999</v>
      </c>
      <c r="J66" s="30">
        <v>40009</v>
      </c>
      <c r="K66" s="25" t="s">
        <v>88</v>
      </c>
      <c r="L66" s="25"/>
      <c r="M66" s="31" t="s">
        <v>89</v>
      </c>
    </row>
    <row r="67" spans="1:14" ht="16.5" customHeight="1" hidden="1">
      <c r="A67" s="24" t="s">
        <v>19</v>
      </c>
      <c r="B67" s="25" t="s">
        <v>32</v>
      </c>
      <c r="C67" s="25" t="s">
        <v>148</v>
      </c>
      <c r="D67" s="26">
        <v>30</v>
      </c>
      <c r="E67" s="28">
        <v>0.21</v>
      </c>
      <c r="F67" s="32">
        <v>0.7</v>
      </c>
      <c r="G67" s="29">
        <v>0.54</v>
      </c>
      <c r="H67" s="237">
        <v>1.8</v>
      </c>
      <c r="I67" s="216">
        <f t="shared" si="12"/>
        <v>0.10800000000000001</v>
      </c>
      <c r="J67" s="30">
        <v>39919</v>
      </c>
      <c r="K67" s="25" t="s">
        <v>88</v>
      </c>
      <c r="L67" s="25"/>
      <c r="M67" s="31"/>
      <c r="N67" s="10"/>
    </row>
    <row r="68" spans="1:13" ht="16.5" customHeight="1" hidden="1">
      <c r="A68" s="24" t="s">
        <v>29</v>
      </c>
      <c r="B68" s="25" t="s">
        <v>32</v>
      </c>
      <c r="C68" s="25" t="s">
        <v>148</v>
      </c>
      <c r="D68" s="26">
        <v>30</v>
      </c>
      <c r="E68" s="28">
        <v>0.21</v>
      </c>
      <c r="F68" s="32">
        <v>0.7</v>
      </c>
      <c r="G68" s="29">
        <v>0.54</v>
      </c>
      <c r="H68" s="237">
        <v>1.8</v>
      </c>
      <c r="I68" s="216">
        <f t="shared" si="12"/>
        <v>0.10800000000000001</v>
      </c>
      <c r="J68" s="30">
        <v>39919</v>
      </c>
      <c r="K68" s="25" t="s">
        <v>88</v>
      </c>
      <c r="L68" s="25"/>
      <c r="M68" s="31"/>
    </row>
    <row r="69" spans="1:14" ht="16.5" customHeight="1" hidden="1">
      <c r="A69" s="24" t="s">
        <v>0</v>
      </c>
      <c r="B69" s="25" t="s">
        <v>32</v>
      </c>
      <c r="C69" s="25" t="s">
        <v>148</v>
      </c>
      <c r="D69" s="26">
        <v>30</v>
      </c>
      <c r="E69" s="27">
        <v>0.273</v>
      </c>
      <c r="F69" s="27">
        <v>0.72</v>
      </c>
      <c r="G69" s="97">
        <f>SUM(E69)*2.5</f>
        <v>0.6825000000000001</v>
      </c>
      <c r="H69" s="231">
        <f>SUM(F69)*2.5</f>
        <v>1.7999999999999998</v>
      </c>
      <c r="I69" s="216">
        <f t="shared" si="12"/>
        <v>0.1365</v>
      </c>
      <c r="J69" s="30">
        <v>39919</v>
      </c>
      <c r="K69" s="25" t="s">
        <v>88</v>
      </c>
      <c r="L69" s="25">
        <v>1</v>
      </c>
      <c r="M69" s="31" t="s">
        <v>89</v>
      </c>
      <c r="N69" s="10"/>
    </row>
    <row r="70" spans="1:13" ht="16.5" customHeight="1" hidden="1">
      <c r="A70" s="24" t="s">
        <v>11</v>
      </c>
      <c r="B70" s="25" t="s">
        <v>32</v>
      </c>
      <c r="C70" s="25" t="s">
        <v>148</v>
      </c>
      <c r="D70" s="26">
        <v>30</v>
      </c>
      <c r="E70" s="27">
        <v>0.273</v>
      </c>
      <c r="F70" s="27">
        <v>0.72</v>
      </c>
      <c r="G70" s="97">
        <f>SUM(E70)*2.5</f>
        <v>0.6825000000000001</v>
      </c>
      <c r="H70" s="231">
        <f>SUM(F70)*2.5</f>
        <v>1.7999999999999998</v>
      </c>
      <c r="I70" s="216">
        <f t="shared" si="12"/>
        <v>0.1365</v>
      </c>
      <c r="J70" s="30">
        <v>39919</v>
      </c>
      <c r="K70" s="25" t="s">
        <v>88</v>
      </c>
      <c r="L70" s="25">
        <v>1</v>
      </c>
      <c r="M70" s="31" t="s">
        <v>89</v>
      </c>
    </row>
    <row r="71" spans="1:13" ht="16.5" customHeight="1" hidden="1">
      <c r="A71" s="24" t="s">
        <v>2</v>
      </c>
      <c r="B71" s="25" t="s">
        <v>32</v>
      </c>
      <c r="C71" s="25" t="s">
        <v>148</v>
      </c>
      <c r="D71" s="26" t="s">
        <v>121</v>
      </c>
      <c r="E71" s="26" t="s">
        <v>121</v>
      </c>
      <c r="F71" s="32">
        <v>0.7</v>
      </c>
      <c r="G71" s="29" t="s">
        <v>121</v>
      </c>
      <c r="H71" s="237">
        <f>SUM(F71)*2.5</f>
        <v>1.75</v>
      </c>
      <c r="I71" s="216" t="s">
        <v>122</v>
      </c>
      <c r="J71" s="30">
        <v>39919</v>
      </c>
      <c r="K71" s="25" t="s">
        <v>88</v>
      </c>
      <c r="L71" s="25">
        <v>1</v>
      </c>
      <c r="M71" s="31"/>
    </row>
    <row r="72" spans="1:13" s="131" customFormat="1" ht="16.5" customHeight="1" hidden="1">
      <c r="A72" s="121" t="s">
        <v>27</v>
      </c>
      <c r="B72" s="122" t="s">
        <v>32</v>
      </c>
      <c r="C72" s="25" t="s">
        <v>148</v>
      </c>
      <c r="D72" s="26" t="s">
        <v>121</v>
      </c>
      <c r="E72" s="28">
        <f>SUM(G72)/2.5</f>
        <v>0.2</v>
      </c>
      <c r="F72" s="152">
        <v>0.7</v>
      </c>
      <c r="G72" s="153">
        <v>0.5</v>
      </c>
      <c r="H72" s="242">
        <f>SUM(F72)*2.5</f>
        <v>1.75</v>
      </c>
      <c r="I72" s="223" t="s">
        <v>122</v>
      </c>
      <c r="J72" s="124">
        <v>40009</v>
      </c>
      <c r="K72" s="122" t="s">
        <v>88</v>
      </c>
      <c r="L72" s="122">
        <v>1</v>
      </c>
      <c r="M72" s="125"/>
    </row>
    <row r="73" spans="1:13" ht="16.5" customHeight="1" hidden="1">
      <c r="A73" s="24" t="s">
        <v>98</v>
      </c>
      <c r="B73" s="25" t="s">
        <v>32</v>
      </c>
      <c r="C73" s="25" t="s">
        <v>148</v>
      </c>
      <c r="D73" s="26">
        <v>28</v>
      </c>
      <c r="E73" s="27">
        <v>0.2</v>
      </c>
      <c r="F73" s="27">
        <f>SUM(E73)/D73*100</f>
        <v>0.7142857142857143</v>
      </c>
      <c r="G73" s="97">
        <f>SUM(E73)*2.5</f>
        <v>0.5</v>
      </c>
      <c r="H73" s="231">
        <f>SUM(F73)*2.5</f>
        <v>1.7857142857142858</v>
      </c>
      <c r="I73" s="216">
        <f>SUM(G73/5)</f>
        <v>0.1</v>
      </c>
      <c r="J73" s="30">
        <v>39981</v>
      </c>
      <c r="K73" s="25" t="s">
        <v>88</v>
      </c>
      <c r="L73" s="25">
        <v>13</v>
      </c>
      <c r="M73" s="31" t="s">
        <v>166</v>
      </c>
    </row>
    <row r="74" spans="1:13" s="173" customFormat="1" ht="16.5" customHeight="1" thickBot="1">
      <c r="A74" s="177" t="s">
        <v>6</v>
      </c>
      <c r="B74" s="178" t="s">
        <v>32</v>
      </c>
      <c r="C74" s="178" t="s">
        <v>148</v>
      </c>
      <c r="D74" s="180" t="s">
        <v>121</v>
      </c>
      <c r="E74" s="180" t="s">
        <v>121</v>
      </c>
      <c r="F74" s="191">
        <v>0.7</v>
      </c>
      <c r="G74" s="190" t="s">
        <v>121</v>
      </c>
      <c r="H74" s="239">
        <f>SUM(F74)*2.5</f>
        <v>1.75</v>
      </c>
      <c r="I74" s="221" t="s">
        <v>122</v>
      </c>
      <c r="J74" s="184">
        <v>40009</v>
      </c>
      <c r="K74" s="178" t="s">
        <v>88</v>
      </c>
      <c r="L74" s="178">
        <v>1</v>
      </c>
      <c r="M74" s="185"/>
    </row>
    <row r="75" spans="1:14" ht="16.5" customHeight="1" hidden="1">
      <c r="A75" s="145"/>
      <c r="B75" s="146" t="s">
        <v>32</v>
      </c>
      <c r="C75" s="146" t="s">
        <v>75</v>
      </c>
      <c r="D75" s="146"/>
      <c r="E75" s="146"/>
      <c r="F75" s="146"/>
      <c r="G75" s="146"/>
      <c r="H75" s="147"/>
      <c r="I75" s="224"/>
      <c r="J75" s="146"/>
      <c r="K75" s="146"/>
      <c r="L75" s="146"/>
      <c r="M75" s="147"/>
      <c r="N75" s="11"/>
    </row>
    <row r="76" spans="1:13" ht="16.5" customHeight="1" hidden="1">
      <c r="A76" s="113" t="s">
        <v>34</v>
      </c>
      <c r="B76" s="36" t="s">
        <v>32</v>
      </c>
      <c r="C76" s="36" t="s">
        <v>75</v>
      </c>
      <c r="D76" s="52" t="s">
        <v>121</v>
      </c>
      <c r="E76" s="116">
        <f>SUM(G76)/2.5</f>
        <v>0.13999999999999999</v>
      </c>
      <c r="F76" s="52" t="s">
        <v>121</v>
      </c>
      <c r="G76" s="119">
        <v>0.35</v>
      </c>
      <c r="H76" s="240" t="s">
        <v>121</v>
      </c>
      <c r="I76" s="222">
        <f aca="true" t="shared" si="13" ref="I76:I81">SUM(G76/5)</f>
        <v>0.06999999999999999</v>
      </c>
      <c r="J76" s="120">
        <v>39919</v>
      </c>
      <c r="K76" s="36" t="s">
        <v>88</v>
      </c>
      <c r="L76" s="36">
        <v>2</v>
      </c>
      <c r="M76" s="56"/>
    </row>
    <row r="77" spans="1:13" s="23" customFormat="1" ht="16.5" customHeight="1">
      <c r="A77" s="37" t="s">
        <v>33</v>
      </c>
      <c r="B77" s="38" t="s">
        <v>32</v>
      </c>
      <c r="C77" s="38" t="s">
        <v>75</v>
      </c>
      <c r="D77" s="47">
        <v>30</v>
      </c>
      <c r="E77" s="115">
        <v>0.3</v>
      </c>
      <c r="F77" s="115">
        <v>0.7</v>
      </c>
      <c r="G77" s="118">
        <f aca="true" t="shared" si="14" ref="G77:H80">SUM(E77)*2.5</f>
        <v>0.75</v>
      </c>
      <c r="H77" s="241">
        <f t="shared" si="14"/>
        <v>1.75</v>
      </c>
      <c r="I77" s="215">
        <f t="shared" si="13"/>
        <v>0.15</v>
      </c>
      <c r="J77" s="40">
        <v>39919</v>
      </c>
      <c r="K77" s="38" t="s">
        <v>88</v>
      </c>
      <c r="L77" s="38">
        <v>1</v>
      </c>
      <c r="M77" s="41" t="s">
        <v>133</v>
      </c>
    </row>
    <row r="78" spans="1:13" ht="16.5" customHeight="1" hidden="1">
      <c r="A78" s="24" t="s">
        <v>15</v>
      </c>
      <c r="B78" s="25" t="s">
        <v>32</v>
      </c>
      <c r="C78" s="25" t="s">
        <v>75</v>
      </c>
      <c r="D78" s="26">
        <v>40</v>
      </c>
      <c r="E78" s="27">
        <v>0.265</v>
      </c>
      <c r="F78" s="27">
        <v>0.663</v>
      </c>
      <c r="G78" s="97">
        <f t="shared" si="14"/>
        <v>0.6625000000000001</v>
      </c>
      <c r="H78" s="231">
        <f t="shared" si="14"/>
        <v>1.6575000000000002</v>
      </c>
      <c r="I78" s="216">
        <f t="shared" si="13"/>
        <v>0.1325</v>
      </c>
      <c r="J78" s="30">
        <v>39919</v>
      </c>
      <c r="K78" s="25" t="s">
        <v>88</v>
      </c>
      <c r="L78" s="25">
        <v>1</v>
      </c>
      <c r="M78" s="31" t="s">
        <v>86</v>
      </c>
    </row>
    <row r="79" spans="1:13" ht="16.5" customHeight="1" hidden="1">
      <c r="A79" s="24" t="s">
        <v>0</v>
      </c>
      <c r="B79" s="25" t="s">
        <v>32</v>
      </c>
      <c r="C79" s="25" t="s">
        <v>75</v>
      </c>
      <c r="D79" s="26">
        <v>30</v>
      </c>
      <c r="E79" s="27">
        <v>0.198</v>
      </c>
      <c r="F79" s="27">
        <v>0.47</v>
      </c>
      <c r="G79" s="97">
        <f t="shared" si="14"/>
        <v>0.495</v>
      </c>
      <c r="H79" s="231">
        <f t="shared" si="14"/>
        <v>1.1749999999999998</v>
      </c>
      <c r="I79" s="216">
        <f t="shared" si="13"/>
        <v>0.099</v>
      </c>
      <c r="J79" s="30">
        <v>39919</v>
      </c>
      <c r="K79" s="25" t="s">
        <v>88</v>
      </c>
      <c r="L79" s="25">
        <v>1</v>
      </c>
      <c r="M79" s="31" t="s">
        <v>89</v>
      </c>
    </row>
    <row r="80" spans="1:13" s="48" customFormat="1" ht="16.5" customHeight="1" hidden="1">
      <c r="A80" s="24" t="s">
        <v>11</v>
      </c>
      <c r="B80" s="25" t="s">
        <v>32</v>
      </c>
      <c r="C80" s="25" t="s">
        <v>75</v>
      </c>
      <c r="D80" s="26">
        <v>30</v>
      </c>
      <c r="E80" s="27">
        <v>0.198</v>
      </c>
      <c r="F80" s="27">
        <v>0.47</v>
      </c>
      <c r="G80" s="97">
        <f t="shared" si="14"/>
        <v>0.495</v>
      </c>
      <c r="H80" s="231">
        <f t="shared" si="14"/>
        <v>1.1749999999999998</v>
      </c>
      <c r="I80" s="216">
        <f t="shared" si="13"/>
        <v>0.099</v>
      </c>
      <c r="J80" s="30">
        <v>39919</v>
      </c>
      <c r="K80" s="25" t="s">
        <v>88</v>
      </c>
      <c r="L80" s="25">
        <v>1</v>
      </c>
      <c r="M80" s="31" t="s">
        <v>89</v>
      </c>
    </row>
    <row r="81" spans="1:13" s="11" customFormat="1" ht="16.5" customHeight="1" hidden="1">
      <c r="A81" s="24" t="s">
        <v>27</v>
      </c>
      <c r="B81" s="25" t="s">
        <v>32</v>
      </c>
      <c r="C81" s="25" t="s">
        <v>75</v>
      </c>
      <c r="D81" s="26" t="s">
        <v>121</v>
      </c>
      <c r="E81" s="28">
        <f>SUM(G81)/2.5</f>
        <v>0.12</v>
      </c>
      <c r="F81" s="28">
        <v>0.45</v>
      </c>
      <c r="G81" s="45">
        <v>0.3</v>
      </c>
      <c r="H81" s="238">
        <f>SUM(F81)*2.5</f>
        <v>1.125</v>
      </c>
      <c r="I81" s="216">
        <f t="shared" si="13"/>
        <v>0.06</v>
      </c>
      <c r="J81" s="30">
        <v>40009</v>
      </c>
      <c r="K81" s="25" t="s">
        <v>99</v>
      </c>
      <c r="L81" s="25">
        <v>1</v>
      </c>
      <c r="M81" s="31"/>
    </row>
    <row r="82" spans="1:13" s="7" customFormat="1" ht="16.5" customHeight="1" hidden="1">
      <c r="A82" s="24" t="s">
        <v>2</v>
      </c>
      <c r="B82" s="25" t="s">
        <v>32</v>
      </c>
      <c r="C82" s="25" t="s">
        <v>75</v>
      </c>
      <c r="D82" s="26" t="s">
        <v>121</v>
      </c>
      <c r="E82" s="26" t="s">
        <v>121</v>
      </c>
      <c r="F82" s="27">
        <v>0.45</v>
      </c>
      <c r="G82" s="29" t="s">
        <v>121</v>
      </c>
      <c r="H82" s="231">
        <f>SUM(F82)*2.5</f>
        <v>1.125</v>
      </c>
      <c r="I82" s="216" t="s">
        <v>122</v>
      </c>
      <c r="J82" s="30">
        <v>39919</v>
      </c>
      <c r="K82" s="25" t="s">
        <v>88</v>
      </c>
      <c r="L82" s="25">
        <v>1</v>
      </c>
      <c r="M82" s="31"/>
    </row>
    <row r="83" spans="1:13" s="173" customFormat="1" ht="16.5" customHeight="1">
      <c r="A83" s="166" t="s">
        <v>169</v>
      </c>
      <c r="B83" s="167" t="s">
        <v>32</v>
      </c>
      <c r="C83" s="167" t="s">
        <v>75</v>
      </c>
      <c r="D83" s="168" t="s">
        <v>121</v>
      </c>
      <c r="E83" s="168" t="s">
        <v>121</v>
      </c>
      <c r="F83" s="186">
        <v>0.45</v>
      </c>
      <c r="G83" s="187" t="s">
        <v>121</v>
      </c>
      <c r="H83" s="243">
        <f>SUM(F83)*2.5</f>
        <v>1.125</v>
      </c>
      <c r="I83" s="217" t="s">
        <v>122</v>
      </c>
      <c r="J83" s="171">
        <v>39919</v>
      </c>
      <c r="K83" s="167" t="s">
        <v>88</v>
      </c>
      <c r="L83" s="167">
        <v>1</v>
      </c>
      <c r="M83" s="172"/>
    </row>
    <row r="84" spans="1:13" s="173" customFormat="1" ht="16.5" customHeight="1" hidden="1" thickBot="1">
      <c r="A84" s="177" t="s">
        <v>31</v>
      </c>
      <c r="B84" s="178" t="s">
        <v>32</v>
      </c>
      <c r="C84" s="178" t="s">
        <v>75</v>
      </c>
      <c r="D84" s="180" t="s">
        <v>121</v>
      </c>
      <c r="E84" s="180" t="s">
        <v>121</v>
      </c>
      <c r="F84" s="182">
        <v>0.45</v>
      </c>
      <c r="G84" s="190" t="s">
        <v>121</v>
      </c>
      <c r="H84" s="244">
        <f>SUM(F84)*2.5</f>
        <v>1.125</v>
      </c>
      <c r="I84" s="221" t="s">
        <v>122</v>
      </c>
      <c r="J84" s="184">
        <v>39919</v>
      </c>
      <c r="K84" s="178" t="s">
        <v>88</v>
      </c>
      <c r="L84" s="178">
        <v>1</v>
      </c>
      <c r="M84" s="185"/>
    </row>
    <row r="85" spans="1:14" s="10" customFormat="1" ht="16.5" customHeight="1" hidden="1" thickBot="1">
      <c r="A85" s="142"/>
      <c r="B85" s="143" t="s">
        <v>32</v>
      </c>
      <c r="C85" s="143" t="s">
        <v>76</v>
      </c>
      <c r="D85" s="143"/>
      <c r="E85" s="143"/>
      <c r="F85" s="143"/>
      <c r="G85" s="143"/>
      <c r="H85" s="144"/>
      <c r="I85" s="214"/>
      <c r="J85" s="143"/>
      <c r="K85" s="143"/>
      <c r="L85" s="143"/>
      <c r="M85" s="144"/>
      <c r="N85" s="9"/>
    </row>
    <row r="86" spans="1:13" ht="16.5" customHeight="1" hidden="1">
      <c r="A86" s="113" t="s">
        <v>34</v>
      </c>
      <c r="B86" s="36" t="s">
        <v>32</v>
      </c>
      <c r="C86" s="36" t="s">
        <v>149</v>
      </c>
      <c r="D86" s="52" t="s">
        <v>121</v>
      </c>
      <c r="E86" s="114">
        <f>SUM(G86)/2.5</f>
        <v>0.12</v>
      </c>
      <c r="F86" s="116" t="s">
        <v>121</v>
      </c>
      <c r="G86" s="117">
        <v>0.3</v>
      </c>
      <c r="H86" s="240" t="s">
        <v>121</v>
      </c>
      <c r="I86" s="222">
        <f aca="true" t="shared" si="15" ref="I86:I101">SUM(G86/5)</f>
        <v>0.06</v>
      </c>
      <c r="J86" s="120">
        <v>39919</v>
      </c>
      <c r="K86" s="36" t="s">
        <v>88</v>
      </c>
      <c r="L86" s="36">
        <v>2</v>
      </c>
      <c r="M86" s="56"/>
    </row>
    <row r="87" spans="1:13" s="23" customFormat="1" ht="16.5" customHeight="1">
      <c r="A87" s="37" t="s">
        <v>7</v>
      </c>
      <c r="B87" s="38" t="s">
        <v>32</v>
      </c>
      <c r="C87" s="38" t="s">
        <v>149</v>
      </c>
      <c r="D87" s="47">
        <v>29</v>
      </c>
      <c r="E87" s="39">
        <v>0.27</v>
      </c>
      <c r="F87" s="39">
        <f>SUM(E87)/D87*100</f>
        <v>0.9310344827586208</v>
      </c>
      <c r="G87" s="100">
        <f aca="true" t="shared" si="16" ref="G87:G95">SUM(E87)*2.5</f>
        <v>0.675</v>
      </c>
      <c r="H87" s="228">
        <f aca="true" t="shared" si="17" ref="H87:H95">SUM(F87)*2.5</f>
        <v>2.327586206896552</v>
      </c>
      <c r="I87" s="215">
        <f t="shared" si="15"/>
        <v>0.135</v>
      </c>
      <c r="J87" s="40">
        <v>39919</v>
      </c>
      <c r="K87" s="38" t="s">
        <v>88</v>
      </c>
      <c r="L87" s="38">
        <v>13</v>
      </c>
      <c r="M87" s="41" t="s">
        <v>167</v>
      </c>
    </row>
    <row r="88" spans="1:13" s="34" customFormat="1" ht="16.5" customHeight="1" hidden="1">
      <c r="A88" s="24" t="s">
        <v>10</v>
      </c>
      <c r="B88" s="25" t="s">
        <v>32</v>
      </c>
      <c r="C88" s="25" t="s">
        <v>149</v>
      </c>
      <c r="D88" s="26">
        <v>30</v>
      </c>
      <c r="E88" s="27">
        <v>0.26</v>
      </c>
      <c r="F88" s="27">
        <f>SUM(E88)/D88*100</f>
        <v>0.8666666666666666</v>
      </c>
      <c r="G88" s="97">
        <f t="shared" si="16"/>
        <v>0.65</v>
      </c>
      <c r="H88" s="231">
        <f t="shared" si="17"/>
        <v>2.1666666666666665</v>
      </c>
      <c r="I88" s="216">
        <f t="shared" si="15"/>
        <v>0.13</v>
      </c>
      <c r="J88" s="30">
        <v>39919</v>
      </c>
      <c r="K88" s="25" t="s">
        <v>88</v>
      </c>
      <c r="L88" s="25">
        <v>13</v>
      </c>
      <c r="M88" s="31" t="s">
        <v>86</v>
      </c>
    </row>
    <row r="89" spans="1:13" s="48" customFormat="1" ht="16.5" customHeight="1" hidden="1">
      <c r="A89" s="24" t="s">
        <v>98</v>
      </c>
      <c r="B89" s="25" t="s">
        <v>32</v>
      </c>
      <c r="C89" s="25" t="s">
        <v>149</v>
      </c>
      <c r="D89" s="26">
        <v>31</v>
      </c>
      <c r="E89" s="27">
        <v>0.22</v>
      </c>
      <c r="F89" s="27">
        <f>SUM(E89)/D89*100</f>
        <v>0.7096774193548387</v>
      </c>
      <c r="G89" s="97">
        <f t="shared" si="16"/>
        <v>0.55</v>
      </c>
      <c r="H89" s="231">
        <f t="shared" si="17"/>
        <v>1.774193548387097</v>
      </c>
      <c r="I89" s="216">
        <f t="shared" si="15"/>
        <v>0.11000000000000001</v>
      </c>
      <c r="J89" s="30">
        <v>39981</v>
      </c>
      <c r="K89" s="25" t="s">
        <v>88</v>
      </c>
      <c r="L89" s="25">
        <v>13</v>
      </c>
      <c r="M89" s="31" t="s">
        <v>165</v>
      </c>
    </row>
    <row r="90" spans="1:14" s="33" customFormat="1" ht="16.5" customHeight="1" hidden="1">
      <c r="A90" s="121" t="s">
        <v>33</v>
      </c>
      <c r="B90" s="122" t="s">
        <v>32</v>
      </c>
      <c r="C90" s="25" t="s">
        <v>149</v>
      </c>
      <c r="D90" s="123">
        <v>30</v>
      </c>
      <c r="E90" s="129">
        <v>0.3</v>
      </c>
      <c r="F90" s="129">
        <v>0.7</v>
      </c>
      <c r="G90" s="130">
        <f t="shared" si="16"/>
        <v>0.75</v>
      </c>
      <c r="H90" s="242">
        <f t="shared" si="17"/>
        <v>1.75</v>
      </c>
      <c r="I90" s="223">
        <f t="shared" si="15"/>
        <v>0.15</v>
      </c>
      <c r="J90" s="124">
        <v>39919</v>
      </c>
      <c r="K90" s="122" t="s">
        <v>88</v>
      </c>
      <c r="L90" s="122">
        <v>1</v>
      </c>
      <c r="M90" s="125" t="s">
        <v>86</v>
      </c>
      <c r="N90" s="9"/>
    </row>
    <row r="91" spans="1:13" s="7" customFormat="1" ht="16.5" customHeight="1" hidden="1">
      <c r="A91" s="24" t="s">
        <v>39</v>
      </c>
      <c r="B91" s="25" t="s">
        <v>32</v>
      </c>
      <c r="C91" s="25" t="s">
        <v>149</v>
      </c>
      <c r="D91" s="26">
        <v>30</v>
      </c>
      <c r="E91" s="27">
        <v>0.2</v>
      </c>
      <c r="F91" s="27">
        <v>0.66</v>
      </c>
      <c r="G91" s="97">
        <f t="shared" si="16"/>
        <v>0.5</v>
      </c>
      <c r="H91" s="231">
        <f t="shared" si="17"/>
        <v>1.6500000000000001</v>
      </c>
      <c r="I91" s="216">
        <f t="shared" si="15"/>
        <v>0.1</v>
      </c>
      <c r="J91" s="30">
        <v>39919</v>
      </c>
      <c r="K91" s="25" t="s">
        <v>88</v>
      </c>
      <c r="L91" s="25">
        <v>1</v>
      </c>
      <c r="M91" s="31" t="s">
        <v>86</v>
      </c>
    </row>
    <row r="92" spans="1:14" s="10" customFormat="1" ht="16.5" customHeight="1" hidden="1">
      <c r="A92" s="24" t="s">
        <v>37</v>
      </c>
      <c r="B92" s="25" t="s">
        <v>32</v>
      </c>
      <c r="C92" s="25" t="s">
        <v>149</v>
      </c>
      <c r="D92" s="26">
        <v>30</v>
      </c>
      <c r="E92" s="27">
        <v>0.198</v>
      </c>
      <c r="F92" s="27">
        <f>SUM(E92)/D92*100</f>
        <v>0.66</v>
      </c>
      <c r="G92" s="97">
        <f t="shared" si="16"/>
        <v>0.495</v>
      </c>
      <c r="H92" s="231">
        <f t="shared" si="17"/>
        <v>1.6500000000000001</v>
      </c>
      <c r="I92" s="216">
        <f t="shared" si="15"/>
        <v>0.099</v>
      </c>
      <c r="J92" s="30">
        <v>39919</v>
      </c>
      <c r="K92" s="25" t="s">
        <v>88</v>
      </c>
      <c r="L92" s="25">
        <v>13</v>
      </c>
      <c r="M92" s="31"/>
      <c r="N92" s="9"/>
    </row>
    <row r="93" spans="1:13" ht="16.5" customHeight="1" hidden="1">
      <c r="A93" s="24" t="s">
        <v>15</v>
      </c>
      <c r="B93" s="25" t="s">
        <v>32</v>
      </c>
      <c r="C93" s="25" t="s">
        <v>149</v>
      </c>
      <c r="D93" s="26">
        <v>40</v>
      </c>
      <c r="E93" s="27">
        <v>0.26</v>
      </c>
      <c r="F93" s="27">
        <v>0.65</v>
      </c>
      <c r="G93" s="97">
        <f t="shared" si="16"/>
        <v>0.65</v>
      </c>
      <c r="H93" s="231">
        <f t="shared" si="17"/>
        <v>1.625</v>
      </c>
      <c r="I93" s="216">
        <f t="shared" si="15"/>
        <v>0.13</v>
      </c>
      <c r="J93" s="30">
        <v>39919</v>
      </c>
      <c r="K93" s="25" t="s">
        <v>88</v>
      </c>
      <c r="L93" s="25">
        <v>1</v>
      </c>
      <c r="M93" s="31"/>
    </row>
    <row r="94" spans="1:14" ht="16.5" customHeight="1" hidden="1">
      <c r="A94" s="24" t="s">
        <v>0</v>
      </c>
      <c r="B94" s="25" t="s">
        <v>32</v>
      </c>
      <c r="C94" s="25" t="s">
        <v>149</v>
      </c>
      <c r="D94" s="26">
        <v>30</v>
      </c>
      <c r="E94" s="27">
        <v>0.218</v>
      </c>
      <c r="F94" s="27">
        <v>0.536</v>
      </c>
      <c r="G94" s="97">
        <f t="shared" si="16"/>
        <v>0.545</v>
      </c>
      <c r="H94" s="231">
        <f t="shared" si="17"/>
        <v>1.34</v>
      </c>
      <c r="I94" s="216">
        <f t="shared" si="15"/>
        <v>0.10900000000000001</v>
      </c>
      <c r="J94" s="30">
        <v>39919</v>
      </c>
      <c r="K94" s="25" t="s">
        <v>88</v>
      </c>
      <c r="L94" s="25">
        <v>1</v>
      </c>
      <c r="M94" s="31" t="s">
        <v>86</v>
      </c>
      <c r="N94" s="10"/>
    </row>
    <row r="95" spans="1:13" ht="16.5" customHeight="1" hidden="1">
      <c r="A95" s="24" t="s">
        <v>11</v>
      </c>
      <c r="B95" s="25" t="s">
        <v>32</v>
      </c>
      <c r="C95" s="25" t="s">
        <v>149</v>
      </c>
      <c r="D95" s="26">
        <v>30</v>
      </c>
      <c r="E95" s="27">
        <v>0.218</v>
      </c>
      <c r="F95" s="27">
        <v>0.536</v>
      </c>
      <c r="G95" s="97">
        <f t="shared" si="16"/>
        <v>0.545</v>
      </c>
      <c r="H95" s="231">
        <f t="shared" si="17"/>
        <v>1.34</v>
      </c>
      <c r="I95" s="216">
        <f t="shared" si="15"/>
        <v>0.10900000000000001</v>
      </c>
      <c r="J95" s="30">
        <v>39919</v>
      </c>
      <c r="K95" s="25" t="s">
        <v>88</v>
      </c>
      <c r="L95" s="25">
        <v>1</v>
      </c>
      <c r="M95" s="31" t="s">
        <v>86</v>
      </c>
    </row>
    <row r="96" spans="1:13" ht="16.5" customHeight="1" hidden="1">
      <c r="A96" s="24" t="s">
        <v>24</v>
      </c>
      <c r="B96" s="25" t="s">
        <v>32</v>
      </c>
      <c r="C96" s="25" t="s">
        <v>149</v>
      </c>
      <c r="D96" s="26">
        <v>30</v>
      </c>
      <c r="E96" s="32">
        <v>0.2</v>
      </c>
      <c r="F96" s="28">
        <v>0.45</v>
      </c>
      <c r="G96" s="45">
        <v>0.5</v>
      </c>
      <c r="H96" s="238">
        <v>1.15</v>
      </c>
      <c r="I96" s="216">
        <f t="shared" si="15"/>
        <v>0.1</v>
      </c>
      <c r="J96" s="30">
        <v>39919</v>
      </c>
      <c r="K96" s="25" t="s">
        <v>88</v>
      </c>
      <c r="L96" s="25"/>
      <c r="M96" s="31" t="s">
        <v>86</v>
      </c>
    </row>
    <row r="97" spans="1:14" ht="16.5" customHeight="1" hidden="1">
      <c r="A97" s="24" t="s">
        <v>31</v>
      </c>
      <c r="B97" s="25" t="s">
        <v>32</v>
      </c>
      <c r="C97" s="25" t="s">
        <v>149</v>
      </c>
      <c r="D97" s="26">
        <v>30</v>
      </c>
      <c r="E97" s="103">
        <v>0.2</v>
      </c>
      <c r="F97" s="103">
        <v>0.45</v>
      </c>
      <c r="G97" s="104">
        <v>0.5</v>
      </c>
      <c r="H97" s="245">
        <v>1.15</v>
      </c>
      <c r="I97" s="216">
        <f t="shared" si="15"/>
        <v>0.1</v>
      </c>
      <c r="J97" s="30">
        <v>39919</v>
      </c>
      <c r="K97" s="25" t="s">
        <v>88</v>
      </c>
      <c r="L97" s="25"/>
      <c r="M97" s="31" t="s">
        <v>86</v>
      </c>
      <c r="N97" s="33"/>
    </row>
    <row r="98" spans="1:13" ht="16.5" customHeight="1" hidden="1">
      <c r="A98" s="24" t="s">
        <v>19</v>
      </c>
      <c r="B98" s="25" t="s">
        <v>32</v>
      </c>
      <c r="C98" s="25" t="s">
        <v>149</v>
      </c>
      <c r="D98" s="26">
        <v>30</v>
      </c>
      <c r="E98" s="28">
        <v>0.14</v>
      </c>
      <c r="F98" s="28">
        <v>0.45</v>
      </c>
      <c r="G98" s="29">
        <v>0.34</v>
      </c>
      <c r="H98" s="238">
        <v>1.15</v>
      </c>
      <c r="I98" s="216">
        <f t="shared" si="15"/>
        <v>0.068</v>
      </c>
      <c r="J98" s="30">
        <v>39919</v>
      </c>
      <c r="K98" s="25" t="s">
        <v>88</v>
      </c>
      <c r="L98" s="25"/>
      <c r="M98" s="31"/>
    </row>
    <row r="99" spans="1:13" ht="16.5" customHeight="1" hidden="1">
      <c r="A99" s="24" t="s">
        <v>29</v>
      </c>
      <c r="B99" s="25" t="s">
        <v>32</v>
      </c>
      <c r="C99" s="25" t="s">
        <v>149</v>
      </c>
      <c r="D99" s="26">
        <v>30</v>
      </c>
      <c r="E99" s="28">
        <v>0.14</v>
      </c>
      <c r="F99" s="28">
        <v>0.45</v>
      </c>
      <c r="G99" s="29">
        <v>0.34</v>
      </c>
      <c r="H99" s="238">
        <v>1.15</v>
      </c>
      <c r="I99" s="216">
        <f t="shared" si="15"/>
        <v>0.068</v>
      </c>
      <c r="J99" s="30">
        <v>39919</v>
      </c>
      <c r="K99" s="25" t="s">
        <v>88</v>
      </c>
      <c r="L99" s="25"/>
      <c r="M99" s="31"/>
    </row>
    <row r="100" spans="1:13" ht="16.5" customHeight="1" hidden="1">
      <c r="A100" s="24" t="s">
        <v>12</v>
      </c>
      <c r="B100" s="25" t="s">
        <v>32</v>
      </c>
      <c r="C100" s="25" t="s">
        <v>149</v>
      </c>
      <c r="D100" s="26">
        <v>30</v>
      </c>
      <c r="E100" s="28">
        <f>SUM(F100)/100*D100</f>
        <v>0.135</v>
      </c>
      <c r="F100" s="28">
        <v>0.45</v>
      </c>
      <c r="G100" s="29">
        <f>SUM(E100)*2.5</f>
        <v>0.3375</v>
      </c>
      <c r="H100" s="238">
        <v>1.15</v>
      </c>
      <c r="I100" s="216">
        <f t="shared" si="15"/>
        <v>0.0675</v>
      </c>
      <c r="J100" s="30">
        <v>39939</v>
      </c>
      <c r="K100" s="25" t="s">
        <v>88</v>
      </c>
      <c r="L100" s="25">
        <v>3</v>
      </c>
      <c r="M100" s="31"/>
    </row>
    <row r="101" spans="1:14" ht="16.5" customHeight="1" hidden="1">
      <c r="A101" s="24" t="s">
        <v>3</v>
      </c>
      <c r="B101" s="25" t="s">
        <v>32</v>
      </c>
      <c r="C101" s="25" t="s">
        <v>149</v>
      </c>
      <c r="D101" s="26">
        <v>30</v>
      </c>
      <c r="E101" s="28">
        <f>SUM(G101)/2.5</f>
        <v>0.136</v>
      </c>
      <c r="F101" s="28">
        <f>SUM(E101)/D101*100</f>
        <v>0.45333333333333337</v>
      </c>
      <c r="G101" s="29">
        <v>0.34</v>
      </c>
      <c r="H101" s="238">
        <f>SUM(F101)*2.5</f>
        <v>1.1333333333333333</v>
      </c>
      <c r="I101" s="216">
        <f t="shared" si="15"/>
        <v>0.068</v>
      </c>
      <c r="J101" s="30">
        <v>39919</v>
      </c>
      <c r="K101" s="25" t="s">
        <v>88</v>
      </c>
      <c r="L101" s="25">
        <v>123</v>
      </c>
      <c r="M101" s="31" t="s">
        <v>86</v>
      </c>
      <c r="N101" s="11"/>
    </row>
    <row r="102" spans="1:13" ht="16.5" customHeight="1" hidden="1">
      <c r="A102" s="24" t="s">
        <v>27</v>
      </c>
      <c r="B102" s="25" t="s">
        <v>32</v>
      </c>
      <c r="C102" s="25" t="s">
        <v>149</v>
      </c>
      <c r="D102" s="26" t="s">
        <v>121</v>
      </c>
      <c r="E102" s="28">
        <f>SUM(G102)/2.5</f>
        <v>0.12</v>
      </c>
      <c r="F102" s="28">
        <v>0.45</v>
      </c>
      <c r="G102" s="45">
        <v>0.3</v>
      </c>
      <c r="H102" s="238">
        <f>SUM(F102)*2.5</f>
        <v>1.125</v>
      </c>
      <c r="I102" s="216" t="s">
        <v>122</v>
      </c>
      <c r="J102" s="30">
        <v>40009</v>
      </c>
      <c r="K102" s="25" t="s">
        <v>88</v>
      </c>
      <c r="L102" s="25">
        <v>1</v>
      </c>
      <c r="M102" s="31"/>
    </row>
    <row r="103" spans="1:13" s="48" customFormat="1" ht="16.5" customHeight="1" hidden="1">
      <c r="A103" s="24" t="s">
        <v>2</v>
      </c>
      <c r="B103" s="25" t="s">
        <v>32</v>
      </c>
      <c r="C103" s="25" t="s">
        <v>149</v>
      </c>
      <c r="D103" s="26" t="s">
        <v>121</v>
      </c>
      <c r="E103" s="28" t="s">
        <v>121</v>
      </c>
      <c r="F103" s="28">
        <v>0.45</v>
      </c>
      <c r="G103" s="29" t="s">
        <v>121</v>
      </c>
      <c r="H103" s="238">
        <f>SUM(F103)*2.5</f>
        <v>1.125</v>
      </c>
      <c r="I103" s="216" t="s">
        <v>122</v>
      </c>
      <c r="J103" s="30">
        <v>39919</v>
      </c>
      <c r="K103" s="25" t="s">
        <v>88</v>
      </c>
      <c r="L103" s="25">
        <v>1</v>
      </c>
      <c r="M103" s="31"/>
    </row>
    <row r="104" spans="1:13" s="34" customFormat="1" ht="16.5" customHeight="1" hidden="1">
      <c r="A104" s="24" t="s">
        <v>6</v>
      </c>
      <c r="B104" s="25" t="s">
        <v>32</v>
      </c>
      <c r="C104" s="25" t="s">
        <v>149</v>
      </c>
      <c r="D104" s="26" t="s">
        <v>121</v>
      </c>
      <c r="E104" s="28" t="s">
        <v>121</v>
      </c>
      <c r="F104" s="27">
        <v>0.45</v>
      </c>
      <c r="G104" s="29" t="s">
        <v>121</v>
      </c>
      <c r="H104" s="231">
        <f>SUM(F104)*2.5</f>
        <v>1.125</v>
      </c>
      <c r="I104" s="216" t="s">
        <v>122</v>
      </c>
      <c r="J104" s="30">
        <v>39919</v>
      </c>
      <c r="K104" s="25" t="s">
        <v>88</v>
      </c>
      <c r="L104" s="25">
        <v>1</v>
      </c>
      <c r="M104" s="31"/>
    </row>
    <row r="105" spans="1:13" s="173" customFormat="1" ht="16.5" customHeight="1" thickBot="1">
      <c r="A105" s="177" t="s">
        <v>18</v>
      </c>
      <c r="B105" s="178" t="s">
        <v>32</v>
      </c>
      <c r="C105" s="178" t="s">
        <v>149</v>
      </c>
      <c r="D105" s="180">
        <v>30</v>
      </c>
      <c r="E105" s="181">
        <v>0.2</v>
      </c>
      <c r="F105" s="181">
        <v>0.4</v>
      </c>
      <c r="G105" s="183">
        <f>SUM(E105)*2.5</f>
        <v>0.5</v>
      </c>
      <c r="H105" s="246">
        <f>SUM(F105)*2.5</f>
        <v>1</v>
      </c>
      <c r="I105" s="221">
        <f>SUM(G105/5)</f>
        <v>0.1</v>
      </c>
      <c r="J105" s="184">
        <v>39919</v>
      </c>
      <c r="K105" s="178" t="s">
        <v>88</v>
      </c>
      <c r="L105" s="178">
        <v>1</v>
      </c>
      <c r="M105" s="185" t="s">
        <v>86</v>
      </c>
    </row>
    <row r="106" spans="1:13" s="10" customFormat="1" ht="16.5" customHeight="1" hidden="1" thickBot="1">
      <c r="A106" s="142"/>
      <c r="B106" s="143" t="s">
        <v>36</v>
      </c>
      <c r="C106" s="143" t="s">
        <v>70</v>
      </c>
      <c r="D106" s="143"/>
      <c r="E106" s="143"/>
      <c r="F106" s="143"/>
      <c r="G106" s="143"/>
      <c r="H106" s="144"/>
      <c r="I106" s="214"/>
      <c r="J106" s="143"/>
      <c r="K106" s="143"/>
      <c r="L106" s="143"/>
      <c r="M106" s="144"/>
    </row>
    <row r="107" spans="1:13" s="23" customFormat="1" ht="16.5" customHeight="1">
      <c r="A107" s="132" t="s">
        <v>11</v>
      </c>
      <c r="B107" s="133" t="s">
        <v>36</v>
      </c>
      <c r="C107" s="133" t="s">
        <v>70</v>
      </c>
      <c r="D107" s="134">
        <v>196</v>
      </c>
      <c r="E107" s="135">
        <v>1.4797</v>
      </c>
      <c r="F107" s="135">
        <f>SUM(E107)/D107*100</f>
        <v>0.7549489795918367</v>
      </c>
      <c r="G107" s="136">
        <f>SUM(E107)*2.5</f>
        <v>3.69925</v>
      </c>
      <c r="H107" s="247">
        <f>SUM(F107)*2.5</f>
        <v>1.8873724489795918</v>
      </c>
      <c r="I107" s="225">
        <f aca="true" t="shared" si="18" ref="I107:I114">SUM(G107/5)</f>
        <v>0.73985</v>
      </c>
      <c r="J107" s="137">
        <v>39918</v>
      </c>
      <c r="K107" s="133" t="s">
        <v>77</v>
      </c>
      <c r="L107" s="133">
        <v>13</v>
      </c>
      <c r="M107" s="138" t="s">
        <v>145</v>
      </c>
    </row>
    <row r="108" spans="1:13" ht="16.5" customHeight="1" hidden="1">
      <c r="A108" s="24" t="s">
        <v>7</v>
      </c>
      <c r="B108" s="25" t="s">
        <v>36</v>
      </c>
      <c r="C108" s="25" t="s">
        <v>70</v>
      </c>
      <c r="D108" s="26">
        <v>235</v>
      </c>
      <c r="E108" s="27">
        <v>1.25</v>
      </c>
      <c r="F108" s="27">
        <f>SUM(E108)/D108*100</f>
        <v>0.5319148936170213</v>
      </c>
      <c r="G108" s="97">
        <f>SUM(E108)*2.5</f>
        <v>3.125</v>
      </c>
      <c r="H108" s="231">
        <f>SUM(F108)*2.5</f>
        <v>1.3297872340425532</v>
      </c>
      <c r="I108" s="216">
        <f t="shared" si="18"/>
        <v>0.625</v>
      </c>
      <c r="J108" s="30">
        <v>39918</v>
      </c>
      <c r="K108" s="25" t="s">
        <v>77</v>
      </c>
      <c r="L108" s="25">
        <v>13</v>
      </c>
      <c r="M108" s="31" t="s">
        <v>124</v>
      </c>
    </row>
    <row r="109" spans="1:13" ht="16.5" customHeight="1" hidden="1">
      <c r="A109" s="24" t="s">
        <v>24</v>
      </c>
      <c r="B109" s="25" t="s">
        <v>36</v>
      </c>
      <c r="C109" s="25" t="s">
        <v>70</v>
      </c>
      <c r="D109" s="26">
        <v>226</v>
      </c>
      <c r="E109" s="32">
        <f>SUM(G109)/2.5</f>
        <v>1.24</v>
      </c>
      <c r="F109" s="32">
        <f>SUM(E109)/D109*100</f>
        <v>0.5486725663716814</v>
      </c>
      <c r="G109" s="45">
        <v>3.1</v>
      </c>
      <c r="H109" s="237">
        <v>1.5</v>
      </c>
      <c r="I109" s="216">
        <f t="shared" si="18"/>
        <v>0.62</v>
      </c>
      <c r="J109" s="30">
        <v>39918</v>
      </c>
      <c r="K109" s="25" t="s">
        <v>77</v>
      </c>
      <c r="L109" s="25">
        <v>2</v>
      </c>
      <c r="M109" s="31" t="s">
        <v>136</v>
      </c>
    </row>
    <row r="110" spans="1:13" ht="16.5" customHeight="1" hidden="1">
      <c r="A110" s="24" t="s">
        <v>45</v>
      </c>
      <c r="B110" s="25" t="s">
        <v>36</v>
      </c>
      <c r="C110" s="25" t="s">
        <v>70</v>
      </c>
      <c r="D110" s="26">
        <v>215</v>
      </c>
      <c r="E110" s="27">
        <v>1.23</v>
      </c>
      <c r="F110" s="27">
        <f>SUM(E110)/D110*100</f>
        <v>0.5720930232558139</v>
      </c>
      <c r="G110" s="97">
        <f>SUM(E110)*2.5</f>
        <v>3.075</v>
      </c>
      <c r="H110" s="231">
        <f>SUM(F110)*2.5</f>
        <v>1.4302325581395348</v>
      </c>
      <c r="I110" s="216">
        <f t="shared" si="18"/>
        <v>0.615</v>
      </c>
      <c r="J110" s="30">
        <v>39981</v>
      </c>
      <c r="K110" s="25" t="s">
        <v>77</v>
      </c>
      <c r="L110" s="25">
        <v>13</v>
      </c>
      <c r="M110" s="31" t="s">
        <v>79</v>
      </c>
    </row>
    <row r="111" spans="1:13" ht="16.5" customHeight="1" hidden="1">
      <c r="A111" s="24" t="s">
        <v>27</v>
      </c>
      <c r="B111" s="25" t="s">
        <v>36</v>
      </c>
      <c r="C111" s="25" t="s">
        <v>70</v>
      </c>
      <c r="D111" s="26" t="s">
        <v>121</v>
      </c>
      <c r="E111" s="32">
        <v>1.2</v>
      </c>
      <c r="F111" s="26" t="s">
        <v>121</v>
      </c>
      <c r="G111" s="45">
        <v>3.1</v>
      </c>
      <c r="H111" s="238" t="s">
        <v>121</v>
      </c>
      <c r="I111" s="216">
        <f t="shared" si="18"/>
        <v>0.62</v>
      </c>
      <c r="J111" s="30">
        <v>40009</v>
      </c>
      <c r="K111" s="25" t="s">
        <v>77</v>
      </c>
      <c r="L111" s="25"/>
      <c r="M111" s="31"/>
    </row>
    <row r="112" spans="1:13" ht="16.5" customHeight="1" hidden="1">
      <c r="A112" s="24" t="s">
        <v>90</v>
      </c>
      <c r="B112" s="25" t="s">
        <v>36</v>
      </c>
      <c r="C112" s="25" t="s">
        <v>70</v>
      </c>
      <c r="D112" s="26">
        <v>182</v>
      </c>
      <c r="E112" s="27">
        <v>0.97</v>
      </c>
      <c r="F112" s="27">
        <v>0.533</v>
      </c>
      <c r="G112" s="97">
        <f>SUM(E112)*2.5</f>
        <v>2.425</v>
      </c>
      <c r="H112" s="231">
        <f>SUM(F112)*2.5</f>
        <v>1.3325</v>
      </c>
      <c r="I112" s="216">
        <f t="shared" si="18"/>
        <v>0.485</v>
      </c>
      <c r="J112" s="30">
        <v>39918</v>
      </c>
      <c r="K112" s="25" t="s">
        <v>77</v>
      </c>
      <c r="L112" s="25">
        <v>1</v>
      </c>
      <c r="M112" s="31"/>
    </row>
    <row r="113" spans="1:13" s="173" customFormat="1" ht="16.5" customHeight="1">
      <c r="A113" s="166" t="s">
        <v>0</v>
      </c>
      <c r="B113" s="167" t="s">
        <v>36</v>
      </c>
      <c r="C113" s="167" t="s">
        <v>70</v>
      </c>
      <c r="D113" s="168">
        <v>184</v>
      </c>
      <c r="E113" s="174">
        <v>0.969</v>
      </c>
      <c r="F113" s="174">
        <v>0.527</v>
      </c>
      <c r="G113" s="175">
        <f>SUM(E113)*2.5</f>
        <v>2.4225</v>
      </c>
      <c r="H113" s="232">
        <f>SUM(F113)*2.5</f>
        <v>1.3175000000000001</v>
      </c>
      <c r="I113" s="217">
        <f t="shared" si="18"/>
        <v>0.4845</v>
      </c>
      <c r="J113" s="171">
        <v>40009</v>
      </c>
      <c r="K113" s="167" t="s">
        <v>77</v>
      </c>
      <c r="L113" s="167">
        <v>1</v>
      </c>
      <c r="M113" s="172" t="s">
        <v>131</v>
      </c>
    </row>
    <row r="114" spans="1:13" s="173" customFormat="1" ht="16.5" customHeight="1" thickBot="1">
      <c r="A114" s="177" t="s">
        <v>26</v>
      </c>
      <c r="B114" s="178" t="s">
        <v>36</v>
      </c>
      <c r="C114" s="178" t="s">
        <v>70</v>
      </c>
      <c r="D114" s="180">
        <v>115</v>
      </c>
      <c r="E114" s="182">
        <f>SUM(G114)/2.5</f>
        <v>0.38</v>
      </c>
      <c r="F114" s="182">
        <f>SUM(E114)/D114*100</f>
        <v>0.3304347826086957</v>
      </c>
      <c r="G114" s="190">
        <v>0.95</v>
      </c>
      <c r="H114" s="244">
        <f>SUM(F114)*2.5</f>
        <v>0.8260869565217392</v>
      </c>
      <c r="I114" s="221">
        <f t="shared" si="18"/>
        <v>0.19</v>
      </c>
      <c r="J114" s="184">
        <v>39918</v>
      </c>
      <c r="K114" s="178" t="s">
        <v>77</v>
      </c>
      <c r="L114" s="178">
        <v>123</v>
      </c>
      <c r="M114" s="185" t="s">
        <v>128</v>
      </c>
    </row>
    <row r="115" spans="1:13" ht="16.5" customHeight="1" hidden="1" thickBot="1">
      <c r="A115" s="145"/>
      <c r="B115" s="146" t="s">
        <v>36</v>
      </c>
      <c r="C115" s="146" t="s">
        <v>69</v>
      </c>
      <c r="D115" s="146"/>
      <c r="E115" s="146"/>
      <c r="F115" s="146"/>
      <c r="G115" s="146"/>
      <c r="H115" s="147"/>
      <c r="I115" s="224"/>
      <c r="J115" s="146"/>
      <c r="K115" s="146"/>
      <c r="L115" s="146"/>
      <c r="M115" s="147"/>
    </row>
    <row r="116" spans="1:13" s="23" customFormat="1" ht="16.5" customHeight="1">
      <c r="A116" s="16" t="s">
        <v>7</v>
      </c>
      <c r="B116" s="17" t="s">
        <v>36</v>
      </c>
      <c r="C116" s="17" t="s">
        <v>150</v>
      </c>
      <c r="D116" s="18">
        <v>142</v>
      </c>
      <c r="E116" s="19">
        <v>1.29</v>
      </c>
      <c r="F116" s="19">
        <f>SUM(E116)/D116*100</f>
        <v>0.9084507042253522</v>
      </c>
      <c r="G116" s="96">
        <f aca="true" t="shared" si="19" ref="G116:H118">SUM(E116)*2.5</f>
        <v>3.225</v>
      </c>
      <c r="H116" s="248">
        <f t="shared" si="19"/>
        <v>2.2711267605633805</v>
      </c>
      <c r="I116" s="218">
        <f aca="true" t="shared" si="20" ref="I116:I121">SUM(G116/5)</f>
        <v>0.645</v>
      </c>
      <c r="J116" s="21">
        <v>39918</v>
      </c>
      <c r="K116" s="17" t="s">
        <v>77</v>
      </c>
      <c r="L116" s="17">
        <v>13</v>
      </c>
      <c r="M116" s="22"/>
    </row>
    <row r="117" spans="1:13" ht="16.5" customHeight="1" hidden="1">
      <c r="A117" s="24" t="s">
        <v>45</v>
      </c>
      <c r="B117" s="25" t="s">
        <v>36</v>
      </c>
      <c r="C117" s="25" t="s">
        <v>150</v>
      </c>
      <c r="D117" s="26">
        <v>116</v>
      </c>
      <c r="E117" s="27">
        <v>1.16</v>
      </c>
      <c r="F117" s="27">
        <f>SUM(E117)/D117*100</f>
        <v>0.9999999999999999</v>
      </c>
      <c r="G117" s="97">
        <f t="shared" si="19"/>
        <v>2.9</v>
      </c>
      <c r="H117" s="231">
        <f t="shared" si="19"/>
        <v>2.4999999999999996</v>
      </c>
      <c r="I117" s="216">
        <f t="shared" si="20"/>
        <v>0.58</v>
      </c>
      <c r="J117" s="30">
        <v>39981</v>
      </c>
      <c r="K117" s="25" t="s">
        <v>77</v>
      </c>
      <c r="L117" s="25">
        <v>13</v>
      </c>
      <c r="M117" s="31" t="s">
        <v>78</v>
      </c>
    </row>
    <row r="118" spans="1:13" ht="16.5" customHeight="1" hidden="1">
      <c r="A118" s="24" t="s">
        <v>11</v>
      </c>
      <c r="B118" s="25" t="s">
        <v>36</v>
      </c>
      <c r="C118" s="25" t="s">
        <v>150</v>
      </c>
      <c r="D118" s="26">
        <v>150</v>
      </c>
      <c r="E118" s="50">
        <v>1.1538</v>
      </c>
      <c r="F118" s="50">
        <f>SUM(E118)/D118*100</f>
        <v>0.7691999999999999</v>
      </c>
      <c r="G118" s="107">
        <f t="shared" si="19"/>
        <v>2.8845</v>
      </c>
      <c r="H118" s="235">
        <f t="shared" si="19"/>
        <v>1.9229999999999996</v>
      </c>
      <c r="I118" s="216">
        <f t="shared" si="20"/>
        <v>0.5769</v>
      </c>
      <c r="J118" s="30">
        <v>39918</v>
      </c>
      <c r="K118" s="25" t="s">
        <v>77</v>
      </c>
      <c r="L118" s="25">
        <v>13</v>
      </c>
      <c r="M118" s="31" t="s">
        <v>80</v>
      </c>
    </row>
    <row r="119" spans="1:13" ht="16.5" customHeight="1" hidden="1">
      <c r="A119" s="24" t="s">
        <v>27</v>
      </c>
      <c r="B119" s="25" t="s">
        <v>36</v>
      </c>
      <c r="C119" s="25" t="s">
        <v>150</v>
      </c>
      <c r="D119" s="26" t="s">
        <v>121</v>
      </c>
      <c r="E119" s="32">
        <v>0.8</v>
      </c>
      <c r="F119" s="28" t="s">
        <v>121</v>
      </c>
      <c r="G119" s="45">
        <v>1.9</v>
      </c>
      <c r="H119" s="238" t="s">
        <v>121</v>
      </c>
      <c r="I119" s="216">
        <f t="shared" si="20"/>
        <v>0.38</v>
      </c>
      <c r="J119" s="30">
        <v>40009</v>
      </c>
      <c r="K119" s="25" t="s">
        <v>77</v>
      </c>
      <c r="L119" s="25"/>
      <c r="M119" s="31" t="s">
        <v>161</v>
      </c>
    </row>
    <row r="120" spans="1:13" s="173" customFormat="1" ht="16.5" customHeight="1">
      <c r="A120" s="166" t="s">
        <v>0</v>
      </c>
      <c r="B120" s="167" t="s">
        <v>36</v>
      </c>
      <c r="C120" s="167" t="s">
        <v>151</v>
      </c>
      <c r="D120" s="168">
        <v>135</v>
      </c>
      <c r="E120" s="174">
        <v>0.818</v>
      </c>
      <c r="F120" s="174">
        <v>0.606</v>
      </c>
      <c r="G120" s="175">
        <f>SUM(E120)*2.5</f>
        <v>2.045</v>
      </c>
      <c r="H120" s="232">
        <f>SUM(F120)*2.5</f>
        <v>1.515</v>
      </c>
      <c r="I120" s="217">
        <f t="shared" si="20"/>
        <v>0.409</v>
      </c>
      <c r="J120" s="171">
        <v>39918</v>
      </c>
      <c r="K120" s="167" t="s">
        <v>77</v>
      </c>
      <c r="L120" s="167">
        <v>13</v>
      </c>
      <c r="M120" s="172"/>
    </row>
    <row r="121" spans="1:13" s="173" customFormat="1" ht="16.5" customHeight="1" thickBot="1">
      <c r="A121" s="177" t="s">
        <v>26</v>
      </c>
      <c r="B121" s="178" t="s">
        <v>36</v>
      </c>
      <c r="C121" s="178" t="s">
        <v>151</v>
      </c>
      <c r="D121" s="180">
        <v>120</v>
      </c>
      <c r="E121" s="182">
        <f>SUM(G121)/2.5</f>
        <v>0.6719999999999999</v>
      </c>
      <c r="F121" s="182">
        <f>SUM(E121)/D121*100</f>
        <v>0.5599999999999999</v>
      </c>
      <c r="G121" s="190">
        <v>1.68</v>
      </c>
      <c r="H121" s="244">
        <f>SUM(F121)*2.5</f>
        <v>1.4</v>
      </c>
      <c r="I121" s="221">
        <f t="shared" si="20"/>
        <v>0.33599999999999997</v>
      </c>
      <c r="J121" s="184">
        <v>39918</v>
      </c>
      <c r="K121" s="178" t="s">
        <v>77</v>
      </c>
      <c r="L121" s="178">
        <v>123</v>
      </c>
      <c r="M121" s="185"/>
    </row>
    <row r="122" spans="1:13" ht="16.5" customHeight="1" hidden="1" thickBot="1">
      <c r="A122" s="139"/>
      <c r="B122" s="140" t="s">
        <v>36</v>
      </c>
      <c r="C122" s="140" t="s">
        <v>68</v>
      </c>
      <c r="D122" s="140"/>
      <c r="E122" s="140"/>
      <c r="F122" s="140"/>
      <c r="G122" s="140"/>
      <c r="H122" s="141"/>
      <c r="I122" s="220"/>
      <c r="J122" s="140"/>
      <c r="K122" s="140"/>
      <c r="L122" s="140"/>
      <c r="M122" s="141"/>
    </row>
    <row r="123" spans="1:13" s="23" customFormat="1" ht="16.5" customHeight="1">
      <c r="A123" s="16" t="s">
        <v>7</v>
      </c>
      <c r="B123" s="17" t="s">
        <v>36</v>
      </c>
      <c r="C123" s="17" t="s">
        <v>68</v>
      </c>
      <c r="D123" s="18">
        <v>229</v>
      </c>
      <c r="E123" s="19">
        <v>1.44</v>
      </c>
      <c r="F123" s="111">
        <f>SUM(E123)/D123*100</f>
        <v>0.62882096069869</v>
      </c>
      <c r="G123" s="112">
        <f>SUM(E123)*2.5</f>
        <v>3.5999999999999996</v>
      </c>
      <c r="H123" s="233">
        <f>SUM(F123)*2.5</f>
        <v>1.572052401746725</v>
      </c>
      <c r="I123" s="218">
        <f aca="true" t="shared" si="21" ref="I123:I129">SUM(G123/5)</f>
        <v>0.72</v>
      </c>
      <c r="J123" s="40">
        <v>39918</v>
      </c>
      <c r="K123" s="17" t="s">
        <v>77</v>
      </c>
      <c r="L123" s="17">
        <v>13</v>
      </c>
      <c r="M123" s="22"/>
    </row>
    <row r="124" spans="1:13" ht="16.5" customHeight="1" hidden="1">
      <c r="A124" s="24" t="s">
        <v>45</v>
      </c>
      <c r="B124" s="25" t="s">
        <v>36</v>
      </c>
      <c r="C124" s="25" t="s">
        <v>68</v>
      </c>
      <c r="D124" s="26">
        <v>235</v>
      </c>
      <c r="E124" s="27">
        <v>1.43</v>
      </c>
      <c r="F124" s="98">
        <f>SUM(E124)/D124*100</f>
        <v>0.6085106382978723</v>
      </c>
      <c r="G124" s="99">
        <f>SUM(E124)*2.5</f>
        <v>3.5749999999999997</v>
      </c>
      <c r="H124" s="229">
        <f>SUM(F124)*2.5</f>
        <v>1.5212765957446808</v>
      </c>
      <c r="I124" s="216">
        <f t="shared" si="21"/>
        <v>0.715</v>
      </c>
      <c r="J124" s="30">
        <v>39981</v>
      </c>
      <c r="K124" s="25" t="s">
        <v>77</v>
      </c>
      <c r="L124" s="25">
        <v>13</v>
      </c>
      <c r="M124" s="31" t="s">
        <v>139</v>
      </c>
    </row>
    <row r="125" spans="1:13" ht="16.5" customHeight="1" hidden="1">
      <c r="A125" s="24" t="s">
        <v>27</v>
      </c>
      <c r="B125" s="25" t="s">
        <v>36</v>
      </c>
      <c r="C125" s="25" t="s">
        <v>68</v>
      </c>
      <c r="D125" s="26" t="s">
        <v>121</v>
      </c>
      <c r="E125" s="32">
        <v>1.4</v>
      </c>
      <c r="F125" s="28" t="s">
        <v>121</v>
      </c>
      <c r="G125" s="45">
        <v>3.4</v>
      </c>
      <c r="H125" s="238" t="s">
        <v>121</v>
      </c>
      <c r="I125" s="216">
        <f t="shared" si="21"/>
        <v>0.6799999999999999</v>
      </c>
      <c r="J125" s="30">
        <v>40009</v>
      </c>
      <c r="K125" s="25" t="s">
        <v>77</v>
      </c>
      <c r="L125" s="25"/>
      <c r="M125" s="31" t="s">
        <v>127</v>
      </c>
    </row>
    <row r="126" spans="1:13" ht="16.5" customHeight="1" hidden="1">
      <c r="A126" s="24" t="s">
        <v>0</v>
      </c>
      <c r="B126" s="25" t="s">
        <v>36</v>
      </c>
      <c r="C126" s="25" t="s">
        <v>68</v>
      </c>
      <c r="D126" s="26">
        <v>230</v>
      </c>
      <c r="E126" s="27">
        <v>1.2</v>
      </c>
      <c r="F126" s="98">
        <v>0.522</v>
      </c>
      <c r="G126" s="99">
        <f>SUM(E126)*2.5</f>
        <v>3</v>
      </c>
      <c r="H126" s="229">
        <f>SUM(F126)*2.5</f>
        <v>1.3050000000000002</v>
      </c>
      <c r="I126" s="216">
        <f t="shared" si="21"/>
        <v>0.6</v>
      </c>
      <c r="J126" s="30">
        <v>39918</v>
      </c>
      <c r="K126" s="25" t="s">
        <v>77</v>
      </c>
      <c r="L126" s="25">
        <v>1</v>
      </c>
      <c r="M126" s="31"/>
    </row>
    <row r="127" spans="1:13" ht="16.5" customHeight="1" hidden="1">
      <c r="A127" s="24" t="s">
        <v>24</v>
      </c>
      <c r="B127" s="25" t="s">
        <v>36</v>
      </c>
      <c r="C127" s="25" t="s">
        <v>68</v>
      </c>
      <c r="D127" s="26">
        <v>273</v>
      </c>
      <c r="E127" s="101">
        <f>SUM(G127)/2.5</f>
        <v>1.16</v>
      </c>
      <c r="F127" s="101">
        <f>SUM(H127)/2.5</f>
        <v>0.5599999999999999</v>
      </c>
      <c r="G127" s="102">
        <v>2.9</v>
      </c>
      <c r="H127" s="249">
        <v>1.4</v>
      </c>
      <c r="I127" s="216">
        <f t="shared" si="21"/>
        <v>0.58</v>
      </c>
      <c r="J127" s="30">
        <v>39918</v>
      </c>
      <c r="K127" s="25" t="s">
        <v>77</v>
      </c>
      <c r="L127" s="25">
        <v>2</v>
      </c>
      <c r="M127" s="31"/>
    </row>
    <row r="128" spans="1:13" s="173" customFormat="1" ht="16.5" customHeight="1">
      <c r="A128" s="166" t="s">
        <v>11</v>
      </c>
      <c r="B128" s="167" t="s">
        <v>36</v>
      </c>
      <c r="C128" s="167" t="s">
        <v>68</v>
      </c>
      <c r="D128" s="168">
        <v>240</v>
      </c>
      <c r="E128" s="205">
        <v>0.99</v>
      </c>
      <c r="F128" s="205">
        <f>SUM(E128)/D128*100</f>
        <v>0.41250000000000003</v>
      </c>
      <c r="G128" s="206">
        <f>SUM(E128)*2.5</f>
        <v>2.475</v>
      </c>
      <c r="H128" s="250">
        <f>SUM(F128)*2.5</f>
        <v>1.03125</v>
      </c>
      <c r="I128" s="217">
        <f t="shared" si="21"/>
        <v>0.495</v>
      </c>
      <c r="J128" s="171">
        <v>39918</v>
      </c>
      <c r="K128" s="167" t="s">
        <v>77</v>
      </c>
      <c r="L128" s="167">
        <v>13</v>
      </c>
      <c r="M128" s="172" t="s">
        <v>126</v>
      </c>
    </row>
    <row r="129" spans="1:13" s="173" customFormat="1" ht="16.5" customHeight="1" thickBot="1">
      <c r="A129" s="177" t="s">
        <v>26</v>
      </c>
      <c r="B129" s="178" t="s">
        <v>36</v>
      </c>
      <c r="C129" s="178" t="s">
        <v>68</v>
      </c>
      <c r="D129" s="180">
        <v>120</v>
      </c>
      <c r="E129" s="182">
        <f>SUM(G129)/2.5</f>
        <v>0.8119999999999999</v>
      </c>
      <c r="F129" s="182">
        <f>SUM(E129)/D129*100</f>
        <v>0.6766666666666666</v>
      </c>
      <c r="G129" s="190">
        <v>2.03</v>
      </c>
      <c r="H129" s="244">
        <f>SUM(F129)*2.5</f>
        <v>1.6916666666666667</v>
      </c>
      <c r="I129" s="221">
        <f t="shared" si="21"/>
        <v>0.40599999999999997</v>
      </c>
      <c r="J129" s="184">
        <v>39918</v>
      </c>
      <c r="K129" s="178" t="s">
        <v>77</v>
      </c>
      <c r="L129" s="178">
        <v>123</v>
      </c>
      <c r="M129" s="185" t="s">
        <v>127</v>
      </c>
    </row>
    <row r="130" spans="1:13" ht="16.5" customHeight="1" hidden="1" thickBot="1">
      <c r="A130" s="142"/>
      <c r="B130" s="143" t="s">
        <v>62</v>
      </c>
      <c r="C130" s="143" t="s">
        <v>63</v>
      </c>
      <c r="D130" s="143"/>
      <c r="E130" s="143"/>
      <c r="F130" s="143"/>
      <c r="G130" s="143"/>
      <c r="H130" s="144"/>
      <c r="I130" s="214"/>
      <c r="J130" s="143"/>
      <c r="K130" s="143"/>
      <c r="L130" s="143"/>
      <c r="M130" s="144"/>
    </row>
    <row r="131" spans="1:13" s="23" customFormat="1" ht="16.5" customHeight="1">
      <c r="A131" s="16" t="s">
        <v>25</v>
      </c>
      <c r="B131" s="17" t="s">
        <v>62</v>
      </c>
      <c r="C131" s="35" t="s">
        <v>152</v>
      </c>
      <c r="D131" s="18">
        <v>216</v>
      </c>
      <c r="E131" s="19">
        <v>1.09</v>
      </c>
      <c r="F131" s="19">
        <f>SUM(E131)/D131*100</f>
        <v>0.5046296296296297</v>
      </c>
      <c r="G131" s="96">
        <f>SUM(E131)*2.5</f>
        <v>2.725</v>
      </c>
      <c r="H131" s="248">
        <f>SUM(F131)*2.5</f>
        <v>1.2615740740740742</v>
      </c>
      <c r="I131" s="218">
        <f aca="true" t="shared" si="22" ref="I131:I160">SUM(G131/5)</f>
        <v>0.545</v>
      </c>
      <c r="J131" s="21">
        <v>40009</v>
      </c>
      <c r="K131" s="17" t="s">
        <v>82</v>
      </c>
      <c r="L131" s="17">
        <v>13</v>
      </c>
      <c r="M131" s="22"/>
    </row>
    <row r="132" spans="1:14" ht="16.5" customHeight="1" hidden="1">
      <c r="A132" s="24" t="s">
        <v>26</v>
      </c>
      <c r="B132" s="25" t="s">
        <v>62</v>
      </c>
      <c r="C132" s="42" t="s">
        <v>153</v>
      </c>
      <c r="D132" s="26">
        <v>214</v>
      </c>
      <c r="E132" s="101">
        <f>SUM(G132)/2.5</f>
        <v>1.08</v>
      </c>
      <c r="F132" s="101">
        <f>SUM(E132)/D132*100</f>
        <v>0.5046728971962617</v>
      </c>
      <c r="G132" s="102">
        <v>2.7</v>
      </c>
      <c r="H132" s="249">
        <f>SUM(F132)*2.5</f>
        <v>1.2616822429906542</v>
      </c>
      <c r="I132" s="216">
        <f t="shared" si="22"/>
        <v>0.54</v>
      </c>
      <c r="J132" s="30">
        <v>39912</v>
      </c>
      <c r="K132" s="25" t="s">
        <v>82</v>
      </c>
      <c r="L132" s="25">
        <v>123</v>
      </c>
      <c r="M132" s="31"/>
      <c r="N132" s="10"/>
    </row>
    <row r="133" spans="1:13" ht="16.5" customHeight="1" hidden="1">
      <c r="A133" s="24" t="s">
        <v>11</v>
      </c>
      <c r="B133" s="25" t="s">
        <v>62</v>
      </c>
      <c r="C133" s="42" t="s">
        <v>153</v>
      </c>
      <c r="D133" s="26" t="s">
        <v>121</v>
      </c>
      <c r="E133" s="27">
        <v>1.08</v>
      </c>
      <c r="F133" s="27">
        <v>0.536</v>
      </c>
      <c r="G133" s="97">
        <f aca="true" t="shared" si="23" ref="G133:G138">SUM(E133)*2.5</f>
        <v>2.7</v>
      </c>
      <c r="H133" s="231">
        <f>SUM(F133)*2.5</f>
        <v>1.34</v>
      </c>
      <c r="I133" s="216">
        <f t="shared" si="22"/>
        <v>0.54</v>
      </c>
      <c r="J133" s="30">
        <v>39912</v>
      </c>
      <c r="K133" s="25" t="s">
        <v>82</v>
      </c>
      <c r="L133" s="25">
        <v>1</v>
      </c>
      <c r="M133" s="31"/>
    </row>
    <row r="134" spans="1:13" ht="16.5" customHeight="1" hidden="1">
      <c r="A134" s="24" t="s">
        <v>10</v>
      </c>
      <c r="B134" s="25" t="s">
        <v>62</v>
      </c>
      <c r="C134" s="42" t="s">
        <v>153</v>
      </c>
      <c r="D134" s="26">
        <v>219</v>
      </c>
      <c r="E134" s="27">
        <v>1.05</v>
      </c>
      <c r="F134" s="27">
        <f>SUM(E134)/D134*100</f>
        <v>0.4794520547945206</v>
      </c>
      <c r="G134" s="97">
        <f t="shared" si="23"/>
        <v>2.625</v>
      </c>
      <c r="H134" s="231">
        <f>SUM(F134)*2.5</f>
        <v>1.1986301369863015</v>
      </c>
      <c r="I134" s="216">
        <f t="shared" si="22"/>
        <v>0.525</v>
      </c>
      <c r="J134" s="30">
        <v>39912</v>
      </c>
      <c r="K134" s="25" t="s">
        <v>82</v>
      </c>
      <c r="L134" s="25">
        <v>13</v>
      </c>
      <c r="M134" s="31"/>
    </row>
    <row r="135" spans="1:13" ht="16.5" customHeight="1" hidden="1">
      <c r="A135" s="24" t="s">
        <v>98</v>
      </c>
      <c r="B135" s="25" t="s">
        <v>62</v>
      </c>
      <c r="C135" s="42" t="s">
        <v>153</v>
      </c>
      <c r="D135" s="26">
        <v>214</v>
      </c>
      <c r="E135" s="27">
        <v>1.04</v>
      </c>
      <c r="F135" s="27" t="s">
        <v>121</v>
      </c>
      <c r="G135" s="97">
        <f t="shared" si="23"/>
        <v>2.6</v>
      </c>
      <c r="H135" s="231" t="s">
        <v>121</v>
      </c>
      <c r="I135" s="216">
        <f t="shared" si="22"/>
        <v>0.52</v>
      </c>
      <c r="J135" s="30">
        <v>39981</v>
      </c>
      <c r="K135" s="25" t="s">
        <v>82</v>
      </c>
      <c r="L135" s="25"/>
      <c r="M135" s="31"/>
    </row>
    <row r="136" spans="1:14" ht="16.5" customHeight="1" hidden="1">
      <c r="A136" s="24" t="s">
        <v>7</v>
      </c>
      <c r="B136" s="25" t="s">
        <v>62</v>
      </c>
      <c r="C136" s="42" t="s">
        <v>153</v>
      </c>
      <c r="D136" s="26">
        <v>209</v>
      </c>
      <c r="E136" s="27">
        <v>1.02</v>
      </c>
      <c r="F136" s="27">
        <f>SUM(E136)/D136*100</f>
        <v>0.4880382775119617</v>
      </c>
      <c r="G136" s="97">
        <f t="shared" si="23"/>
        <v>2.55</v>
      </c>
      <c r="H136" s="231">
        <f>SUM(F136)*2.5</f>
        <v>1.2200956937799043</v>
      </c>
      <c r="I136" s="216">
        <f t="shared" si="22"/>
        <v>0.51</v>
      </c>
      <c r="J136" s="30">
        <v>39912</v>
      </c>
      <c r="K136" s="25" t="s">
        <v>82</v>
      </c>
      <c r="L136" s="25">
        <v>13</v>
      </c>
      <c r="M136" s="31"/>
      <c r="N136" s="10"/>
    </row>
    <row r="137" spans="1:14" ht="16.5" customHeight="1" hidden="1">
      <c r="A137" s="24" t="s">
        <v>14</v>
      </c>
      <c r="B137" s="25" t="s">
        <v>62</v>
      </c>
      <c r="C137" s="42" t="s">
        <v>153</v>
      </c>
      <c r="D137" s="26" t="s">
        <v>121</v>
      </c>
      <c r="E137" s="27">
        <v>0.97</v>
      </c>
      <c r="F137" s="26" t="s">
        <v>121</v>
      </c>
      <c r="G137" s="97">
        <f t="shared" si="23"/>
        <v>2.425</v>
      </c>
      <c r="H137" s="231" t="s">
        <v>121</v>
      </c>
      <c r="I137" s="216">
        <f t="shared" si="22"/>
        <v>0.485</v>
      </c>
      <c r="J137" s="30">
        <v>39912</v>
      </c>
      <c r="K137" s="25" t="s">
        <v>82</v>
      </c>
      <c r="L137" s="25"/>
      <c r="M137" s="31"/>
      <c r="N137" s="11"/>
    </row>
    <row r="138" spans="1:13" ht="16.5" customHeight="1" hidden="1">
      <c r="A138" s="24" t="s">
        <v>0</v>
      </c>
      <c r="B138" s="25" t="s">
        <v>62</v>
      </c>
      <c r="C138" s="42" t="s">
        <v>153</v>
      </c>
      <c r="D138" s="26" t="s">
        <v>121</v>
      </c>
      <c r="E138" s="27">
        <v>0.96</v>
      </c>
      <c r="F138" s="27">
        <v>0.478</v>
      </c>
      <c r="G138" s="97">
        <f t="shared" si="23"/>
        <v>2.4</v>
      </c>
      <c r="H138" s="231">
        <f>SUBTOTAL(9,F138)*2.5</f>
        <v>1.1949999999999998</v>
      </c>
      <c r="I138" s="216">
        <f t="shared" si="22"/>
        <v>0.48</v>
      </c>
      <c r="J138" s="30">
        <v>39912</v>
      </c>
      <c r="K138" s="25" t="s">
        <v>82</v>
      </c>
      <c r="L138" s="25">
        <v>1</v>
      </c>
      <c r="M138" s="31"/>
    </row>
    <row r="139" spans="1:13" ht="16.5" customHeight="1" hidden="1">
      <c r="A139" s="24" t="s">
        <v>1</v>
      </c>
      <c r="B139" s="25" t="s">
        <v>62</v>
      </c>
      <c r="C139" s="42" t="s">
        <v>153</v>
      </c>
      <c r="D139" s="26">
        <v>219</v>
      </c>
      <c r="E139" s="101">
        <f>SUM(G139)/2.5</f>
        <v>0.9199999999999999</v>
      </c>
      <c r="F139" s="101">
        <f>SUM(H139)/2.5</f>
        <v>0.44000000000000006</v>
      </c>
      <c r="G139" s="102">
        <v>2.3</v>
      </c>
      <c r="H139" s="249">
        <v>1.1</v>
      </c>
      <c r="I139" s="216">
        <f t="shared" si="22"/>
        <v>0.45999999999999996</v>
      </c>
      <c r="J139" s="30">
        <v>39912</v>
      </c>
      <c r="K139" s="25" t="s">
        <v>82</v>
      </c>
      <c r="L139" s="25">
        <v>2</v>
      </c>
      <c r="M139" s="31"/>
    </row>
    <row r="140" spans="1:13" ht="16.5" customHeight="1" hidden="1">
      <c r="A140" s="24" t="s">
        <v>47</v>
      </c>
      <c r="B140" s="25" t="s">
        <v>62</v>
      </c>
      <c r="C140" s="42" t="s">
        <v>153</v>
      </c>
      <c r="D140" s="26" t="s">
        <v>121</v>
      </c>
      <c r="E140" s="101">
        <f aca="true" t="shared" si="24" ref="E140:E157">SUM(G140)/2.5</f>
        <v>0.9199999999999999</v>
      </c>
      <c r="F140" s="101" t="s">
        <v>121</v>
      </c>
      <c r="G140" s="102">
        <v>2.3</v>
      </c>
      <c r="H140" s="249" t="s">
        <v>121</v>
      </c>
      <c r="I140" s="216">
        <f t="shared" si="22"/>
        <v>0.45999999999999996</v>
      </c>
      <c r="J140" s="30">
        <v>39912</v>
      </c>
      <c r="K140" s="25" t="s">
        <v>82</v>
      </c>
      <c r="L140" s="25">
        <v>2</v>
      </c>
      <c r="M140" s="31"/>
    </row>
    <row r="141" spans="1:13" s="34" customFormat="1" ht="16.5" customHeight="1" hidden="1">
      <c r="A141" s="24" t="s">
        <v>19</v>
      </c>
      <c r="B141" s="25" t="s">
        <v>62</v>
      </c>
      <c r="C141" s="42" t="s">
        <v>153</v>
      </c>
      <c r="D141" s="26" t="s">
        <v>121</v>
      </c>
      <c r="E141" s="101">
        <f t="shared" si="24"/>
        <v>0.9199999999999999</v>
      </c>
      <c r="F141" s="101" t="s">
        <v>121</v>
      </c>
      <c r="G141" s="102">
        <v>2.3</v>
      </c>
      <c r="H141" s="249" t="s">
        <v>121</v>
      </c>
      <c r="I141" s="216">
        <f t="shared" si="22"/>
        <v>0.45999999999999996</v>
      </c>
      <c r="J141" s="30">
        <v>39912</v>
      </c>
      <c r="K141" s="25" t="s">
        <v>82</v>
      </c>
      <c r="L141" s="25">
        <v>2</v>
      </c>
      <c r="M141" s="31"/>
    </row>
    <row r="142" spans="1:13" s="7" customFormat="1" ht="16.5" customHeight="1" hidden="1">
      <c r="A142" s="24" t="s">
        <v>8</v>
      </c>
      <c r="B142" s="25" t="s">
        <v>62</v>
      </c>
      <c r="C142" s="42" t="s">
        <v>153</v>
      </c>
      <c r="D142" s="26">
        <v>221</v>
      </c>
      <c r="E142" s="101">
        <f t="shared" si="24"/>
        <v>0.9199999999999999</v>
      </c>
      <c r="F142" s="101">
        <f>SUM(E142)/D142*100</f>
        <v>0.41628959276018096</v>
      </c>
      <c r="G142" s="102">
        <v>2.3</v>
      </c>
      <c r="H142" s="249">
        <f>SUBTOTAL(9,F142)*2.5</f>
        <v>1.0407239819004523</v>
      </c>
      <c r="I142" s="216">
        <f t="shared" si="22"/>
        <v>0.45999999999999996</v>
      </c>
      <c r="J142" s="30">
        <v>39912</v>
      </c>
      <c r="K142" s="25" t="s">
        <v>82</v>
      </c>
      <c r="L142" s="25">
        <v>123</v>
      </c>
      <c r="M142" s="31"/>
    </row>
    <row r="143" spans="1:14" s="10" customFormat="1" ht="16.5" customHeight="1" hidden="1">
      <c r="A143" s="24" t="s">
        <v>20</v>
      </c>
      <c r="B143" s="25" t="s">
        <v>62</v>
      </c>
      <c r="C143" s="42" t="s">
        <v>153</v>
      </c>
      <c r="D143" s="26">
        <v>221</v>
      </c>
      <c r="E143" s="101">
        <f t="shared" si="24"/>
        <v>0.9199999999999999</v>
      </c>
      <c r="F143" s="101">
        <f>SUM(E143)/D143*100</f>
        <v>0.41628959276018096</v>
      </c>
      <c r="G143" s="102">
        <v>2.3</v>
      </c>
      <c r="H143" s="249">
        <f>SUM(F143)*2.5</f>
        <v>1.0407239819004523</v>
      </c>
      <c r="I143" s="216">
        <f t="shared" si="22"/>
        <v>0.45999999999999996</v>
      </c>
      <c r="J143" s="30">
        <v>39912</v>
      </c>
      <c r="K143" s="25" t="s">
        <v>82</v>
      </c>
      <c r="L143" s="25">
        <v>123</v>
      </c>
      <c r="M143" s="31"/>
      <c r="N143" s="9"/>
    </row>
    <row r="144" spans="1:13" s="23" customFormat="1" ht="16.5" customHeight="1" hidden="1">
      <c r="A144" s="24" t="s">
        <v>24</v>
      </c>
      <c r="B144" s="25" t="s">
        <v>62</v>
      </c>
      <c r="C144" s="42" t="s">
        <v>153</v>
      </c>
      <c r="D144" s="26" t="s">
        <v>121</v>
      </c>
      <c r="E144" s="101">
        <f t="shared" si="24"/>
        <v>0.9199999999999999</v>
      </c>
      <c r="F144" s="101">
        <f>SUBTOTAL(9,H144)/2.5</f>
        <v>0.4</v>
      </c>
      <c r="G144" s="102">
        <v>2.3</v>
      </c>
      <c r="H144" s="249">
        <v>1</v>
      </c>
      <c r="I144" s="216">
        <f t="shared" si="22"/>
        <v>0.45999999999999996</v>
      </c>
      <c r="J144" s="30">
        <v>39912</v>
      </c>
      <c r="K144" s="25" t="s">
        <v>82</v>
      </c>
      <c r="L144" s="25">
        <v>2</v>
      </c>
      <c r="M144" s="31"/>
    </row>
    <row r="145" spans="1:13" ht="16.5" customHeight="1" hidden="1">
      <c r="A145" s="24" t="s">
        <v>2</v>
      </c>
      <c r="B145" s="25" t="s">
        <v>62</v>
      </c>
      <c r="C145" s="42" t="s">
        <v>153</v>
      </c>
      <c r="D145" s="26" t="s">
        <v>121</v>
      </c>
      <c r="E145" s="101">
        <f t="shared" si="24"/>
        <v>0.9199999999999999</v>
      </c>
      <c r="F145" s="101">
        <f>SUM(H145)/2.5</f>
        <v>0.4</v>
      </c>
      <c r="G145" s="102">
        <v>2.3</v>
      </c>
      <c r="H145" s="249">
        <v>1</v>
      </c>
      <c r="I145" s="216">
        <f t="shared" si="22"/>
        <v>0.45999999999999996</v>
      </c>
      <c r="J145" s="30">
        <v>39912</v>
      </c>
      <c r="K145" s="25" t="s">
        <v>82</v>
      </c>
      <c r="L145" s="25">
        <v>2</v>
      </c>
      <c r="M145" s="31"/>
    </row>
    <row r="146" spans="1:13" ht="16.5" customHeight="1" hidden="1">
      <c r="A146" s="24" t="s">
        <v>21</v>
      </c>
      <c r="B146" s="25" t="s">
        <v>62</v>
      </c>
      <c r="C146" s="42" t="s">
        <v>153</v>
      </c>
      <c r="D146" s="26" t="s">
        <v>121</v>
      </c>
      <c r="E146" s="101">
        <f t="shared" si="24"/>
        <v>0.9199999999999999</v>
      </c>
      <c r="F146" s="101" t="s">
        <v>121</v>
      </c>
      <c r="G146" s="102">
        <v>2.3</v>
      </c>
      <c r="H146" s="249" t="s">
        <v>121</v>
      </c>
      <c r="I146" s="216">
        <f t="shared" si="22"/>
        <v>0.45999999999999996</v>
      </c>
      <c r="J146" s="30">
        <v>39912</v>
      </c>
      <c r="K146" s="25" t="s">
        <v>82</v>
      </c>
      <c r="L146" s="25">
        <v>2</v>
      </c>
      <c r="M146" s="31"/>
    </row>
    <row r="147" spans="1:13" ht="16.5" customHeight="1" hidden="1">
      <c r="A147" s="24" t="s">
        <v>31</v>
      </c>
      <c r="B147" s="25" t="s">
        <v>62</v>
      </c>
      <c r="C147" s="42" t="s">
        <v>153</v>
      </c>
      <c r="D147" s="26" t="s">
        <v>121</v>
      </c>
      <c r="E147" s="101">
        <f t="shared" si="24"/>
        <v>0.9199999999999999</v>
      </c>
      <c r="F147" s="101" t="s">
        <v>121</v>
      </c>
      <c r="G147" s="102">
        <v>2.3</v>
      </c>
      <c r="H147" s="249" t="s">
        <v>121</v>
      </c>
      <c r="I147" s="216">
        <f t="shared" si="22"/>
        <v>0.45999999999999996</v>
      </c>
      <c r="J147" s="30">
        <v>39912</v>
      </c>
      <c r="K147" s="25" t="s">
        <v>82</v>
      </c>
      <c r="L147" s="25">
        <v>2</v>
      </c>
      <c r="M147" s="31"/>
    </row>
    <row r="148" spans="1:13" s="48" customFormat="1" ht="16.5" customHeight="1" hidden="1">
      <c r="A148" s="24" t="s">
        <v>3</v>
      </c>
      <c r="B148" s="25" t="s">
        <v>62</v>
      </c>
      <c r="C148" s="42" t="s">
        <v>153</v>
      </c>
      <c r="D148" s="26" t="s">
        <v>121</v>
      </c>
      <c r="E148" s="101">
        <f t="shared" si="24"/>
        <v>0.9199999999999999</v>
      </c>
      <c r="F148" s="101" t="s">
        <v>121</v>
      </c>
      <c r="G148" s="102">
        <v>2.3</v>
      </c>
      <c r="H148" s="249" t="s">
        <v>121</v>
      </c>
      <c r="I148" s="216">
        <f t="shared" si="22"/>
        <v>0.45999999999999996</v>
      </c>
      <c r="J148" s="30">
        <v>39912</v>
      </c>
      <c r="K148" s="25" t="s">
        <v>82</v>
      </c>
      <c r="L148" s="25">
        <v>2</v>
      </c>
      <c r="M148" s="31"/>
    </row>
    <row r="149" spans="1:13" s="48" customFormat="1" ht="16.5" customHeight="1" hidden="1">
      <c r="A149" s="24" t="s">
        <v>12</v>
      </c>
      <c r="B149" s="25" t="s">
        <v>62</v>
      </c>
      <c r="C149" s="42" t="s">
        <v>153</v>
      </c>
      <c r="D149" s="26" t="s">
        <v>121</v>
      </c>
      <c r="E149" s="101">
        <f t="shared" si="24"/>
        <v>0.9199999999999999</v>
      </c>
      <c r="F149" s="101" t="s">
        <v>121</v>
      </c>
      <c r="G149" s="102">
        <v>2.3</v>
      </c>
      <c r="H149" s="249" t="s">
        <v>121</v>
      </c>
      <c r="I149" s="216">
        <f t="shared" si="22"/>
        <v>0.45999999999999996</v>
      </c>
      <c r="J149" s="30">
        <v>39912</v>
      </c>
      <c r="K149" s="25" t="s">
        <v>82</v>
      </c>
      <c r="L149" s="25">
        <v>2</v>
      </c>
      <c r="M149" s="31"/>
    </row>
    <row r="150" spans="1:13" s="48" customFormat="1" ht="16.5" customHeight="1" hidden="1">
      <c r="A150" s="24" t="s">
        <v>13</v>
      </c>
      <c r="B150" s="25" t="s">
        <v>62</v>
      </c>
      <c r="C150" s="42" t="s">
        <v>153</v>
      </c>
      <c r="D150" s="26" t="s">
        <v>121</v>
      </c>
      <c r="E150" s="101">
        <f t="shared" si="24"/>
        <v>0.9199999999999999</v>
      </c>
      <c r="F150" s="101" t="s">
        <v>121</v>
      </c>
      <c r="G150" s="102">
        <v>2.3</v>
      </c>
      <c r="H150" s="249" t="s">
        <v>121</v>
      </c>
      <c r="I150" s="216">
        <f t="shared" si="22"/>
        <v>0.45999999999999996</v>
      </c>
      <c r="J150" s="30">
        <v>39912</v>
      </c>
      <c r="K150" s="25" t="s">
        <v>82</v>
      </c>
      <c r="L150" s="25">
        <v>2</v>
      </c>
      <c r="M150" s="31"/>
    </row>
    <row r="151" spans="1:13" s="48" customFormat="1" ht="16.5" customHeight="1" hidden="1">
      <c r="A151" s="24" t="s">
        <v>4</v>
      </c>
      <c r="B151" s="25" t="s">
        <v>62</v>
      </c>
      <c r="C151" s="42" t="s">
        <v>153</v>
      </c>
      <c r="D151" s="26">
        <v>221</v>
      </c>
      <c r="E151" s="101">
        <f t="shared" si="24"/>
        <v>0.9199999999999999</v>
      </c>
      <c r="F151" s="101">
        <f>SUM(E151)/D151*100</f>
        <v>0.41628959276018096</v>
      </c>
      <c r="G151" s="102">
        <v>2.3</v>
      </c>
      <c r="H151" s="249">
        <f>SUM(F151)*2.5</f>
        <v>1.0407239819004523</v>
      </c>
      <c r="I151" s="216">
        <f t="shared" si="22"/>
        <v>0.45999999999999996</v>
      </c>
      <c r="J151" s="30">
        <v>39912</v>
      </c>
      <c r="K151" s="25" t="s">
        <v>82</v>
      </c>
      <c r="L151" s="25">
        <v>123</v>
      </c>
      <c r="M151" s="31"/>
    </row>
    <row r="152" spans="1:13" s="48" customFormat="1" ht="16.5" customHeight="1" hidden="1">
      <c r="A152" s="24" t="s">
        <v>23</v>
      </c>
      <c r="B152" s="25" t="s">
        <v>62</v>
      </c>
      <c r="C152" s="42" t="s">
        <v>153</v>
      </c>
      <c r="D152" s="26" t="s">
        <v>121</v>
      </c>
      <c r="E152" s="101">
        <f t="shared" si="24"/>
        <v>0.9199999999999999</v>
      </c>
      <c r="F152" s="101" t="s">
        <v>121</v>
      </c>
      <c r="G152" s="102">
        <v>2.3</v>
      </c>
      <c r="H152" s="249" t="s">
        <v>121</v>
      </c>
      <c r="I152" s="216">
        <f t="shared" si="22"/>
        <v>0.45999999999999996</v>
      </c>
      <c r="J152" s="30">
        <v>39912</v>
      </c>
      <c r="K152" s="25" t="s">
        <v>82</v>
      </c>
      <c r="L152" s="25">
        <v>2</v>
      </c>
      <c r="M152" s="31"/>
    </row>
    <row r="153" spans="1:13" s="48" customFormat="1" ht="16.5" customHeight="1" hidden="1">
      <c r="A153" s="24" t="s">
        <v>41</v>
      </c>
      <c r="B153" s="25" t="s">
        <v>62</v>
      </c>
      <c r="C153" s="42" t="s">
        <v>153</v>
      </c>
      <c r="D153" s="26" t="s">
        <v>121</v>
      </c>
      <c r="E153" s="101">
        <f t="shared" si="24"/>
        <v>0.9199999999999999</v>
      </c>
      <c r="F153" s="101" t="s">
        <v>121</v>
      </c>
      <c r="G153" s="102">
        <v>2.3</v>
      </c>
      <c r="H153" s="249" t="s">
        <v>121</v>
      </c>
      <c r="I153" s="216">
        <f t="shared" si="22"/>
        <v>0.45999999999999996</v>
      </c>
      <c r="J153" s="30">
        <v>39912</v>
      </c>
      <c r="K153" s="25" t="s">
        <v>82</v>
      </c>
      <c r="L153" s="25">
        <v>2</v>
      </c>
      <c r="M153" s="31"/>
    </row>
    <row r="154" spans="1:13" s="48" customFormat="1" ht="16.5" customHeight="1" hidden="1">
      <c r="A154" s="24" t="s">
        <v>6</v>
      </c>
      <c r="B154" s="25" t="s">
        <v>62</v>
      </c>
      <c r="C154" s="42" t="s">
        <v>153</v>
      </c>
      <c r="D154" s="26" t="s">
        <v>121</v>
      </c>
      <c r="E154" s="101">
        <f t="shared" si="24"/>
        <v>0.9199999999999999</v>
      </c>
      <c r="F154" s="101" t="s">
        <v>121</v>
      </c>
      <c r="G154" s="102">
        <v>2.3</v>
      </c>
      <c r="H154" s="249" t="s">
        <v>121</v>
      </c>
      <c r="I154" s="216">
        <f t="shared" si="22"/>
        <v>0.45999999999999996</v>
      </c>
      <c r="J154" s="30">
        <v>39912</v>
      </c>
      <c r="K154" s="25" t="s">
        <v>82</v>
      </c>
      <c r="L154" s="25">
        <v>2</v>
      </c>
      <c r="M154" s="31"/>
    </row>
    <row r="155" spans="1:13" s="48" customFormat="1" ht="16.5" customHeight="1" hidden="1">
      <c r="A155" s="24" t="s">
        <v>16</v>
      </c>
      <c r="B155" s="25" t="s">
        <v>62</v>
      </c>
      <c r="C155" s="42" t="s">
        <v>153</v>
      </c>
      <c r="D155" s="26" t="s">
        <v>121</v>
      </c>
      <c r="E155" s="101">
        <f t="shared" si="24"/>
        <v>0.9199999999999999</v>
      </c>
      <c r="F155" s="101" t="s">
        <v>121</v>
      </c>
      <c r="G155" s="102">
        <v>2.3</v>
      </c>
      <c r="H155" s="249" t="s">
        <v>121</v>
      </c>
      <c r="I155" s="216">
        <f t="shared" si="22"/>
        <v>0.45999999999999996</v>
      </c>
      <c r="J155" s="30">
        <v>39912</v>
      </c>
      <c r="K155" s="25" t="s">
        <v>82</v>
      </c>
      <c r="L155" s="25">
        <v>2</v>
      </c>
      <c r="M155" s="31"/>
    </row>
    <row r="156" spans="1:13" s="48" customFormat="1" ht="16.5" customHeight="1" hidden="1">
      <c r="A156" s="24" t="s">
        <v>38</v>
      </c>
      <c r="B156" s="25" t="s">
        <v>62</v>
      </c>
      <c r="C156" s="42" t="s">
        <v>153</v>
      </c>
      <c r="D156" s="26" t="s">
        <v>121</v>
      </c>
      <c r="E156" s="101">
        <f t="shared" si="24"/>
        <v>0.9199999999999999</v>
      </c>
      <c r="F156" s="101">
        <f>SUM(H156)/2.5</f>
        <v>0.44000000000000006</v>
      </c>
      <c r="G156" s="102">
        <v>2.3</v>
      </c>
      <c r="H156" s="249">
        <v>1.1</v>
      </c>
      <c r="I156" s="216">
        <f t="shared" si="22"/>
        <v>0.45999999999999996</v>
      </c>
      <c r="J156" s="30">
        <v>39912</v>
      </c>
      <c r="K156" s="25" t="s">
        <v>82</v>
      </c>
      <c r="L156" s="25">
        <v>2</v>
      </c>
      <c r="M156" s="31"/>
    </row>
    <row r="157" spans="1:13" s="48" customFormat="1" ht="18" customHeight="1" hidden="1">
      <c r="A157" s="24" t="s">
        <v>35</v>
      </c>
      <c r="B157" s="25" t="s">
        <v>62</v>
      </c>
      <c r="C157" s="42" t="s">
        <v>153</v>
      </c>
      <c r="D157" s="26" t="s">
        <v>121</v>
      </c>
      <c r="E157" s="101">
        <f t="shared" si="24"/>
        <v>0.8400000000000001</v>
      </c>
      <c r="F157" s="101" t="s">
        <v>121</v>
      </c>
      <c r="G157" s="102">
        <v>2.1</v>
      </c>
      <c r="H157" s="249" t="s">
        <v>121</v>
      </c>
      <c r="I157" s="216">
        <f t="shared" si="22"/>
        <v>0.42000000000000004</v>
      </c>
      <c r="J157" s="30">
        <v>39912</v>
      </c>
      <c r="K157" s="25" t="s">
        <v>82</v>
      </c>
      <c r="L157" s="25">
        <v>2</v>
      </c>
      <c r="M157" s="31"/>
    </row>
    <row r="158" spans="1:13" s="7" customFormat="1" ht="16.5" customHeight="1" hidden="1">
      <c r="A158" s="24" t="s">
        <v>18</v>
      </c>
      <c r="B158" s="25" t="s">
        <v>62</v>
      </c>
      <c r="C158" s="42" t="s">
        <v>153</v>
      </c>
      <c r="D158" s="26" t="s">
        <v>121</v>
      </c>
      <c r="E158" s="27">
        <v>0.84</v>
      </c>
      <c r="F158" s="26" t="s">
        <v>121</v>
      </c>
      <c r="G158" s="97">
        <f>SUM(E158)*2.5</f>
        <v>2.1</v>
      </c>
      <c r="H158" s="238" t="s">
        <v>121</v>
      </c>
      <c r="I158" s="216">
        <f t="shared" si="22"/>
        <v>0.42000000000000004</v>
      </c>
      <c r="J158" s="30">
        <v>39912</v>
      </c>
      <c r="K158" s="25" t="s">
        <v>82</v>
      </c>
      <c r="L158" s="25"/>
      <c r="M158" s="31"/>
    </row>
    <row r="159" spans="1:13" s="10" customFormat="1" ht="16.5" customHeight="1" hidden="1">
      <c r="A159" s="24" t="s">
        <v>27</v>
      </c>
      <c r="B159" s="25" t="s">
        <v>62</v>
      </c>
      <c r="C159" s="42" t="s">
        <v>153</v>
      </c>
      <c r="D159" s="26" t="s">
        <v>121</v>
      </c>
      <c r="E159" s="32">
        <f>SUM(G159)/2.5</f>
        <v>0.8400000000000001</v>
      </c>
      <c r="F159" s="32">
        <f>SUM(H159)/2.5</f>
        <v>0.4</v>
      </c>
      <c r="G159" s="45">
        <v>2.1</v>
      </c>
      <c r="H159" s="251">
        <v>1</v>
      </c>
      <c r="I159" s="216">
        <f t="shared" si="22"/>
        <v>0.42000000000000004</v>
      </c>
      <c r="J159" s="30">
        <v>40009</v>
      </c>
      <c r="K159" s="25" t="s">
        <v>82</v>
      </c>
      <c r="L159" s="25">
        <v>12</v>
      </c>
      <c r="M159" s="31"/>
    </row>
    <row r="160" spans="1:13" s="173" customFormat="1" ht="16.5" customHeight="1" thickBot="1">
      <c r="A160" s="177" t="s">
        <v>43</v>
      </c>
      <c r="B160" s="178" t="s">
        <v>62</v>
      </c>
      <c r="C160" s="179" t="s">
        <v>153</v>
      </c>
      <c r="D160" s="180" t="s">
        <v>121</v>
      </c>
      <c r="E160" s="181">
        <f>SUM(G160)/2.5</f>
        <v>0.8</v>
      </c>
      <c r="F160" s="182" t="s">
        <v>121</v>
      </c>
      <c r="G160" s="183">
        <v>2</v>
      </c>
      <c r="H160" s="244" t="s">
        <v>121</v>
      </c>
      <c r="I160" s="221">
        <f t="shared" si="22"/>
        <v>0.4</v>
      </c>
      <c r="J160" s="184">
        <v>40009</v>
      </c>
      <c r="K160" s="178" t="s">
        <v>82</v>
      </c>
      <c r="L160" s="178">
        <v>2</v>
      </c>
      <c r="M160" s="185"/>
    </row>
    <row r="161" spans="1:13" ht="16.5" customHeight="1" hidden="1" thickBot="1">
      <c r="A161" s="142"/>
      <c r="B161" s="143" t="s">
        <v>62</v>
      </c>
      <c r="C161" s="143" t="s">
        <v>64</v>
      </c>
      <c r="D161" s="143"/>
      <c r="E161" s="143"/>
      <c r="F161" s="143"/>
      <c r="G161" s="143"/>
      <c r="H161" s="144"/>
      <c r="I161" s="214"/>
      <c r="J161" s="143"/>
      <c r="K161" s="143"/>
      <c r="L161" s="143"/>
      <c r="M161" s="144"/>
    </row>
    <row r="162" spans="1:13" s="23" customFormat="1" ht="16.5" customHeight="1">
      <c r="A162" s="16" t="s">
        <v>24</v>
      </c>
      <c r="B162" s="17" t="s">
        <v>62</v>
      </c>
      <c r="C162" s="35" t="s">
        <v>64</v>
      </c>
      <c r="D162" s="18" t="s">
        <v>121</v>
      </c>
      <c r="E162" s="46">
        <f>SUM(G162)/2.5</f>
        <v>0.8</v>
      </c>
      <c r="F162" s="46">
        <f>SUBTOTAL(9,H162)/2.5</f>
        <v>0.44000000000000006</v>
      </c>
      <c r="G162" s="51">
        <v>2</v>
      </c>
      <c r="H162" s="252">
        <v>1.1</v>
      </c>
      <c r="I162" s="218">
        <f aca="true" t="shared" si="25" ref="I162:I188">SUM(G162/5)</f>
        <v>0.4</v>
      </c>
      <c r="J162" s="21">
        <v>39912</v>
      </c>
      <c r="K162" s="17" t="s">
        <v>82</v>
      </c>
      <c r="L162" s="17">
        <v>12</v>
      </c>
      <c r="M162" s="22" t="s">
        <v>106</v>
      </c>
    </row>
    <row r="163" spans="1:13" ht="16.5" customHeight="1" hidden="1">
      <c r="A163" s="24" t="s">
        <v>7</v>
      </c>
      <c r="B163" s="25" t="s">
        <v>62</v>
      </c>
      <c r="C163" s="42" t="s">
        <v>64</v>
      </c>
      <c r="D163" s="26">
        <v>140</v>
      </c>
      <c r="E163" s="27">
        <v>0.73</v>
      </c>
      <c r="F163" s="27">
        <f>SUM(E163)/D163*100</f>
        <v>0.5214285714285714</v>
      </c>
      <c r="G163" s="97">
        <f>SUM(E163)*2.5</f>
        <v>1.825</v>
      </c>
      <c r="H163" s="231">
        <f>SUM(F163)*2.5</f>
        <v>1.3035714285714284</v>
      </c>
      <c r="I163" s="216">
        <f t="shared" si="25"/>
        <v>0.365</v>
      </c>
      <c r="J163" s="30">
        <v>39912</v>
      </c>
      <c r="K163" s="25" t="s">
        <v>82</v>
      </c>
      <c r="L163" s="25">
        <v>13</v>
      </c>
      <c r="M163" s="31"/>
    </row>
    <row r="164" spans="1:13" ht="16.5" customHeight="1" hidden="1">
      <c r="A164" s="24" t="s">
        <v>19</v>
      </c>
      <c r="B164" s="25" t="s">
        <v>62</v>
      </c>
      <c r="C164" s="42" t="s">
        <v>64</v>
      </c>
      <c r="D164" s="26" t="s">
        <v>121</v>
      </c>
      <c r="E164" s="32">
        <f aca="true" t="shared" si="26" ref="E164:E182">SUM(G164)/2.5</f>
        <v>0.72</v>
      </c>
      <c r="F164" s="26" t="s">
        <v>121</v>
      </c>
      <c r="G164" s="45">
        <v>1.8</v>
      </c>
      <c r="H164" s="238" t="s">
        <v>121</v>
      </c>
      <c r="I164" s="216">
        <f t="shared" si="25"/>
        <v>0.36</v>
      </c>
      <c r="J164" s="30">
        <v>39912</v>
      </c>
      <c r="K164" s="25" t="s">
        <v>82</v>
      </c>
      <c r="L164" s="25">
        <v>2</v>
      </c>
      <c r="M164" s="31"/>
    </row>
    <row r="165" spans="1:13" ht="16.5" customHeight="1" hidden="1">
      <c r="A165" s="24" t="s">
        <v>16</v>
      </c>
      <c r="B165" s="25" t="s">
        <v>62</v>
      </c>
      <c r="C165" s="42" t="s">
        <v>64</v>
      </c>
      <c r="D165" s="26" t="s">
        <v>121</v>
      </c>
      <c r="E165" s="32">
        <f t="shared" si="26"/>
        <v>0.72</v>
      </c>
      <c r="F165" s="26" t="s">
        <v>121</v>
      </c>
      <c r="G165" s="45">
        <v>1.8</v>
      </c>
      <c r="H165" s="238" t="s">
        <v>121</v>
      </c>
      <c r="I165" s="216">
        <f t="shared" si="25"/>
        <v>0.36</v>
      </c>
      <c r="J165" s="30">
        <v>39912</v>
      </c>
      <c r="K165" s="25" t="s">
        <v>82</v>
      </c>
      <c r="L165" s="25">
        <v>2</v>
      </c>
      <c r="M165" s="31"/>
    </row>
    <row r="166" spans="1:13" ht="16.5" customHeight="1" hidden="1">
      <c r="A166" s="24" t="s">
        <v>1</v>
      </c>
      <c r="B166" s="25" t="s">
        <v>62</v>
      </c>
      <c r="C166" s="42" t="s">
        <v>64</v>
      </c>
      <c r="D166" s="26">
        <v>143</v>
      </c>
      <c r="E166" s="32">
        <f t="shared" si="26"/>
        <v>0.6799999999999999</v>
      </c>
      <c r="F166" s="32">
        <f>SUM(H166)/2.5</f>
        <v>0.48</v>
      </c>
      <c r="G166" s="45">
        <v>1.7</v>
      </c>
      <c r="H166" s="237">
        <v>1.2</v>
      </c>
      <c r="I166" s="216">
        <f t="shared" si="25"/>
        <v>0.33999999999999997</v>
      </c>
      <c r="J166" s="30">
        <v>39912</v>
      </c>
      <c r="K166" s="25" t="s">
        <v>82</v>
      </c>
      <c r="L166" s="25">
        <v>2</v>
      </c>
      <c r="M166" s="31"/>
    </row>
    <row r="167" spans="1:13" ht="16.5" customHeight="1" hidden="1">
      <c r="A167" s="24" t="s">
        <v>47</v>
      </c>
      <c r="B167" s="25" t="s">
        <v>62</v>
      </c>
      <c r="C167" s="42" t="s">
        <v>64</v>
      </c>
      <c r="D167" s="26" t="s">
        <v>121</v>
      </c>
      <c r="E167" s="101">
        <f t="shared" si="26"/>
        <v>0.6799999999999999</v>
      </c>
      <c r="F167" s="101" t="s">
        <v>121</v>
      </c>
      <c r="G167" s="102">
        <v>1.7</v>
      </c>
      <c r="H167" s="249" t="s">
        <v>121</v>
      </c>
      <c r="I167" s="216">
        <f t="shared" si="25"/>
        <v>0.33999999999999997</v>
      </c>
      <c r="J167" s="30">
        <v>39912</v>
      </c>
      <c r="K167" s="25" t="s">
        <v>82</v>
      </c>
      <c r="L167" s="25">
        <v>2</v>
      </c>
      <c r="M167" s="31"/>
    </row>
    <row r="168" spans="1:13" ht="16.5" customHeight="1" hidden="1">
      <c r="A168" s="24" t="s">
        <v>8</v>
      </c>
      <c r="B168" s="25" t="s">
        <v>62</v>
      </c>
      <c r="C168" s="42" t="s">
        <v>64</v>
      </c>
      <c r="D168" s="26">
        <v>150</v>
      </c>
      <c r="E168" s="101">
        <f t="shared" si="26"/>
        <v>0.6799999999999999</v>
      </c>
      <c r="F168" s="101">
        <f>SUM(E168)/D168*100</f>
        <v>0.45333333333333325</v>
      </c>
      <c r="G168" s="102">
        <v>1.7</v>
      </c>
      <c r="H168" s="249">
        <f>SUBTOTAL(9,F168)*2.5</f>
        <v>1.133333333333333</v>
      </c>
      <c r="I168" s="216">
        <f t="shared" si="25"/>
        <v>0.33999999999999997</v>
      </c>
      <c r="J168" s="30">
        <v>39912</v>
      </c>
      <c r="K168" s="25" t="s">
        <v>82</v>
      </c>
      <c r="L168" s="25">
        <v>23</v>
      </c>
      <c r="M168" s="31"/>
    </row>
    <row r="169" spans="1:13" ht="16.5" customHeight="1" hidden="1">
      <c r="A169" s="24" t="s">
        <v>20</v>
      </c>
      <c r="B169" s="25" t="s">
        <v>62</v>
      </c>
      <c r="C169" s="42" t="s">
        <v>64</v>
      </c>
      <c r="D169" s="26">
        <v>147</v>
      </c>
      <c r="E169" s="101">
        <f t="shared" si="26"/>
        <v>0.6799999999999999</v>
      </c>
      <c r="F169" s="101">
        <f>SUM(E169)/D169*100</f>
        <v>0.4625850340136054</v>
      </c>
      <c r="G169" s="102">
        <v>1.7</v>
      </c>
      <c r="H169" s="249">
        <f>SUM(F169)*2.5</f>
        <v>1.1564625850340136</v>
      </c>
      <c r="I169" s="216">
        <f t="shared" si="25"/>
        <v>0.33999999999999997</v>
      </c>
      <c r="J169" s="30">
        <v>39912</v>
      </c>
      <c r="K169" s="25" t="s">
        <v>82</v>
      </c>
      <c r="L169" s="25">
        <v>23</v>
      </c>
      <c r="M169" s="31"/>
    </row>
    <row r="170" spans="1:14" ht="16.5" customHeight="1" hidden="1">
      <c r="A170" s="24" t="s">
        <v>2</v>
      </c>
      <c r="B170" s="25" t="s">
        <v>62</v>
      </c>
      <c r="C170" s="42" t="s">
        <v>64</v>
      </c>
      <c r="D170" s="26" t="s">
        <v>121</v>
      </c>
      <c r="E170" s="101">
        <f t="shared" si="26"/>
        <v>0.6799999999999999</v>
      </c>
      <c r="F170" s="101">
        <f>SUM(H170)/2.5</f>
        <v>0.44000000000000006</v>
      </c>
      <c r="G170" s="102">
        <v>1.7</v>
      </c>
      <c r="H170" s="249">
        <v>1.1</v>
      </c>
      <c r="I170" s="216">
        <f t="shared" si="25"/>
        <v>0.33999999999999997</v>
      </c>
      <c r="J170" s="30">
        <v>39912</v>
      </c>
      <c r="K170" s="25" t="s">
        <v>82</v>
      </c>
      <c r="L170" s="25">
        <v>2</v>
      </c>
      <c r="M170" s="31"/>
      <c r="N170" s="11"/>
    </row>
    <row r="171" spans="1:13" ht="16.5" customHeight="1" hidden="1">
      <c r="A171" s="24" t="s">
        <v>21</v>
      </c>
      <c r="B171" s="25" t="s">
        <v>62</v>
      </c>
      <c r="C171" s="42" t="s">
        <v>64</v>
      </c>
      <c r="D171" s="26" t="s">
        <v>121</v>
      </c>
      <c r="E171" s="101">
        <f t="shared" si="26"/>
        <v>0.6799999999999999</v>
      </c>
      <c r="F171" s="101" t="s">
        <v>121</v>
      </c>
      <c r="G171" s="102">
        <v>1.7</v>
      </c>
      <c r="H171" s="249" t="s">
        <v>121</v>
      </c>
      <c r="I171" s="216">
        <f t="shared" si="25"/>
        <v>0.33999999999999997</v>
      </c>
      <c r="J171" s="30">
        <v>39912</v>
      </c>
      <c r="K171" s="25" t="s">
        <v>82</v>
      </c>
      <c r="L171" s="25">
        <v>2</v>
      </c>
      <c r="M171" s="31"/>
    </row>
    <row r="172" spans="1:13" s="11" customFormat="1" ht="16.5" customHeight="1" hidden="1">
      <c r="A172" s="24" t="s">
        <v>35</v>
      </c>
      <c r="B172" s="25" t="s">
        <v>62</v>
      </c>
      <c r="C172" s="42" t="s">
        <v>64</v>
      </c>
      <c r="D172" s="26" t="s">
        <v>121</v>
      </c>
      <c r="E172" s="101">
        <f t="shared" si="26"/>
        <v>0.6799999999999999</v>
      </c>
      <c r="F172" s="101" t="s">
        <v>121</v>
      </c>
      <c r="G172" s="102">
        <v>1.7</v>
      </c>
      <c r="H172" s="249" t="s">
        <v>121</v>
      </c>
      <c r="I172" s="216">
        <f t="shared" si="25"/>
        <v>0.33999999999999997</v>
      </c>
      <c r="J172" s="30">
        <v>39912</v>
      </c>
      <c r="K172" s="25" t="s">
        <v>82</v>
      </c>
      <c r="L172" s="25">
        <v>2</v>
      </c>
      <c r="M172" s="31"/>
    </row>
    <row r="173" spans="1:13" s="48" customFormat="1" ht="16.5" customHeight="1" hidden="1">
      <c r="A173" s="24" t="s">
        <v>31</v>
      </c>
      <c r="B173" s="25" t="s">
        <v>62</v>
      </c>
      <c r="C173" s="42" t="s">
        <v>64</v>
      </c>
      <c r="D173" s="26" t="s">
        <v>121</v>
      </c>
      <c r="E173" s="101">
        <f t="shared" si="26"/>
        <v>0.6799999999999999</v>
      </c>
      <c r="F173" s="101" t="s">
        <v>121</v>
      </c>
      <c r="G173" s="102">
        <v>1.7</v>
      </c>
      <c r="H173" s="249" t="s">
        <v>121</v>
      </c>
      <c r="I173" s="216">
        <f t="shared" si="25"/>
        <v>0.33999999999999997</v>
      </c>
      <c r="J173" s="30">
        <v>39912</v>
      </c>
      <c r="K173" s="25" t="s">
        <v>82</v>
      </c>
      <c r="L173" s="25">
        <v>2</v>
      </c>
      <c r="M173" s="31"/>
    </row>
    <row r="174" spans="1:13" s="48" customFormat="1" ht="16.5" customHeight="1" hidden="1">
      <c r="A174" s="24" t="s">
        <v>3</v>
      </c>
      <c r="B174" s="25" t="s">
        <v>62</v>
      </c>
      <c r="C174" s="42" t="s">
        <v>64</v>
      </c>
      <c r="D174" s="26" t="s">
        <v>121</v>
      </c>
      <c r="E174" s="101">
        <f t="shared" si="26"/>
        <v>0.6799999999999999</v>
      </c>
      <c r="F174" s="101" t="s">
        <v>121</v>
      </c>
      <c r="G174" s="102">
        <v>1.7</v>
      </c>
      <c r="H174" s="249" t="s">
        <v>121</v>
      </c>
      <c r="I174" s="216">
        <f t="shared" si="25"/>
        <v>0.33999999999999997</v>
      </c>
      <c r="J174" s="30">
        <v>39912</v>
      </c>
      <c r="K174" s="25" t="s">
        <v>82</v>
      </c>
      <c r="L174" s="25">
        <v>2</v>
      </c>
      <c r="M174" s="31"/>
    </row>
    <row r="175" spans="1:13" s="48" customFormat="1" ht="16.5" customHeight="1" hidden="1">
      <c r="A175" s="24" t="s">
        <v>12</v>
      </c>
      <c r="B175" s="25" t="s">
        <v>62</v>
      </c>
      <c r="C175" s="42" t="s">
        <v>64</v>
      </c>
      <c r="D175" s="26" t="s">
        <v>121</v>
      </c>
      <c r="E175" s="101">
        <f t="shared" si="26"/>
        <v>0.6799999999999999</v>
      </c>
      <c r="F175" s="101" t="s">
        <v>121</v>
      </c>
      <c r="G175" s="102">
        <v>1.7</v>
      </c>
      <c r="H175" s="249" t="s">
        <v>121</v>
      </c>
      <c r="I175" s="216">
        <f t="shared" si="25"/>
        <v>0.33999999999999997</v>
      </c>
      <c r="J175" s="30">
        <v>39912</v>
      </c>
      <c r="K175" s="25" t="s">
        <v>82</v>
      </c>
      <c r="L175" s="25">
        <v>2</v>
      </c>
      <c r="M175" s="31"/>
    </row>
    <row r="176" spans="1:13" s="48" customFormat="1" ht="16.5" customHeight="1" hidden="1">
      <c r="A176" s="24" t="s">
        <v>13</v>
      </c>
      <c r="B176" s="25" t="s">
        <v>62</v>
      </c>
      <c r="C176" s="42" t="s">
        <v>64</v>
      </c>
      <c r="D176" s="26" t="s">
        <v>121</v>
      </c>
      <c r="E176" s="101">
        <f t="shared" si="26"/>
        <v>0.6799999999999999</v>
      </c>
      <c r="F176" s="101" t="s">
        <v>121</v>
      </c>
      <c r="G176" s="102">
        <v>1.7</v>
      </c>
      <c r="H176" s="249" t="s">
        <v>121</v>
      </c>
      <c r="I176" s="216">
        <f t="shared" si="25"/>
        <v>0.33999999999999997</v>
      </c>
      <c r="J176" s="30">
        <v>39912</v>
      </c>
      <c r="K176" s="25" t="s">
        <v>82</v>
      </c>
      <c r="L176" s="25">
        <v>2</v>
      </c>
      <c r="M176" s="31"/>
    </row>
    <row r="177" spans="1:13" s="7" customFormat="1" ht="16.5" customHeight="1" hidden="1">
      <c r="A177" s="24" t="s">
        <v>4</v>
      </c>
      <c r="B177" s="25" t="s">
        <v>62</v>
      </c>
      <c r="C177" s="42" t="s">
        <v>64</v>
      </c>
      <c r="D177" s="26">
        <v>150</v>
      </c>
      <c r="E177" s="101">
        <f t="shared" si="26"/>
        <v>0.6799999999999999</v>
      </c>
      <c r="F177" s="101">
        <f>SUM(E177)/D177*100</f>
        <v>0.45333333333333325</v>
      </c>
      <c r="G177" s="102">
        <v>1.7</v>
      </c>
      <c r="H177" s="249">
        <f>SUM(F177)*2.5</f>
        <v>1.133333333333333</v>
      </c>
      <c r="I177" s="216">
        <f t="shared" si="25"/>
        <v>0.33999999999999997</v>
      </c>
      <c r="J177" s="30">
        <v>39912</v>
      </c>
      <c r="K177" s="25" t="s">
        <v>82</v>
      </c>
      <c r="L177" s="25">
        <v>123</v>
      </c>
      <c r="M177" s="31"/>
    </row>
    <row r="178" spans="1:14" s="10" customFormat="1" ht="16.5" customHeight="1" hidden="1">
      <c r="A178" s="24" t="s">
        <v>23</v>
      </c>
      <c r="B178" s="25" t="s">
        <v>62</v>
      </c>
      <c r="C178" s="42" t="s">
        <v>64</v>
      </c>
      <c r="D178" s="26" t="s">
        <v>121</v>
      </c>
      <c r="E178" s="101">
        <f t="shared" si="26"/>
        <v>0.6799999999999999</v>
      </c>
      <c r="F178" s="101" t="s">
        <v>121</v>
      </c>
      <c r="G178" s="102">
        <v>1.7</v>
      </c>
      <c r="H178" s="249" t="s">
        <v>121</v>
      </c>
      <c r="I178" s="216">
        <f t="shared" si="25"/>
        <v>0.33999999999999997</v>
      </c>
      <c r="J178" s="30">
        <v>39912</v>
      </c>
      <c r="K178" s="25" t="s">
        <v>82</v>
      </c>
      <c r="L178" s="25">
        <v>2</v>
      </c>
      <c r="M178" s="31"/>
      <c r="N178" s="9"/>
    </row>
    <row r="179" spans="1:14" ht="16.5" customHeight="1" hidden="1">
      <c r="A179" s="24" t="s">
        <v>41</v>
      </c>
      <c r="B179" s="25" t="s">
        <v>62</v>
      </c>
      <c r="C179" s="42" t="s">
        <v>64</v>
      </c>
      <c r="D179" s="26" t="s">
        <v>121</v>
      </c>
      <c r="E179" s="101">
        <f t="shared" si="26"/>
        <v>0.6799999999999999</v>
      </c>
      <c r="F179" s="101" t="s">
        <v>121</v>
      </c>
      <c r="G179" s="102">
        <v>1.7</v>
      </c>
      <c r="H179" s="249" t="s">
        <v>121</v>
      </c>
      <c r="I179" s="216">
        <f t="shared" si="25"/>
        <v>0.33999999999999997</v>
      </c>
      <c r="J179" s="30">
        <v>39912</v>
      </c>
      <c r="K179" s="25" t="s">
        <v>82</v>
      </c>
      <c r="L179" s="25">
        <v>2</v>
      </c>
      <c r="M179" s="31"/>
      <c r="N179" s="10"/>
    </row>
    <row r="180" spans="1:14" ht="16.5" customHeight="1" hidden="1">
      <c r="A180" s="24" t="s">
        <v>6</v>
      </c>
      <c r="B180" s="25" t="s">
        <v>62</v>
      </c>
      <c r="C180" s="42" t="s">
        <v>64</v>
      </c>
      <c r="D180" s="26" t="s">
        <v>121</v>
      </c>
      <c r="E180" s="101">
        <f t="shared" si="26"/>
        <v>0.6799999999999999</v>
      </c>
      <c r="F180" s="101" t="s">
        <v>121</v>
      </c>
      <c r="G180" s="102">
        <v>1.7</v>
      </c>
      <c r="H180" s="249" t="s">
        <v>121</v>
      </c>
      <c r="I180" s="216">
        <f t="shared" si="25"/>
        <v>0.33999999999999997</v>
      </c>
      <c r="J180" s="30">
        <v>39912</v>
      </c>
      <c r="K180" s="25" t="s">
        <v>82</v>
      </c>
      <c r="L180" s="25">
        <v>2</v>
      </c>
      <c r="M180" s="31"/>
      <c r="N180" s="10"/>
    </row>
    <row r="181" spans="1:13" ht="16.5" customHeight="1" hidden="1">
      <c r="A181" s="24" t="s">
        <v>38</v>
      </c>
      <c r="B181" s="25" t="s">
        <v>62</v>
      </c>
      <c r="C181" s="42" t="s">
        <v>64</v>
      </c>
      <c r="D181" s="26" t="s">
        <v>121</v>
      </c>
      <c r="E181" s="101">
        <f t="shared" si="26"/>
        <v>0.6799999999999999</v>
      </c>
      <c r="F181" s="101">
        <f>SUM(H181)/2.5</f>
        <v>0.52</v>
      </c>
      <c r="G181" s="102">
        <v>1.7</v>
      </c>
      <c r="H181" s="249">
        <v>1.3</v>
      </c>
      <c r="I181" s="216">
        <f t="shared" si="25"/>
        <v>0.33999999999999997</v>
      </c>
      <c r="J181" s="30">
        <v>39912</v>
      </c>
      <c r="K181" s="25" t="s">
        <v>82</v>
      </c>
      <c r="L181" s="25">
        <v>2</v>
      </c>
      <c r="M181" s="31"/>
    </row>
    <row r="182" spans="1:13" ht="16.5" customHeight="1" hidden="1">
      <c r="A182" s="24" t="s">
        <v>27</v>
      </c>
      <c r="B182" s="25" t="s">
        <v>62</v>
      </c>
      <c r="C182" s="42" t="s">
        <v>64</v>
      </c>
      <c r="D182" s="26" t="s">
        <v>121</v>
      </c>
      <c r="E182" s="101">
        <f t="shared" si="26"/>
        <v>0.6799999999999999</v>
      </c>
      <c r="F182" s="101">
        <f>SUM(H182)/2.5</f>
        <v>0.44000000000000006</v>
      </c>
      <c r="G182" s="102">
        <v>1.7</v>
      </c>
      <c r="H182" s="249">
        <v>1.1</v>
      </c>
      <c r="I182" s="216">
        <f t="shared" si="25"/>
        <v>0.33999999999999997</v>
      </c>
      <c r="J182" s="30">
        <v>40009</v>
      </c>
      <c r="K182" s="25" t="s">
        <v>82</v>
      </c>
      <c r="L182" s="25">
        <v>12</v>
      </c>
      <c r="M182" s="31"/>
    </row>
    <row r="183" spans="1:13" ht="16.5" customHeight="1" hidden="1">
      <c r="A183" s="24" t="s">
        <v>14</v>
      </c>
      <c r="B183" s="25" t="s">
        <v>62</v>
      </c>
      <c r="C183" s="42" t="s">
        <v>64</v>
      </c>
      <c r="D183" s="26" t="s">
        <v>121</v>
      </c>
      <c r="E183" s="27">
        <v>0.67</v>
      </c>
      <c r="F183" s="28" t="s">
        <v>121</v>
      </c>
      <c r="G183" s="97">
        <f>SUM(E183)*2.5</f>
        <v>1.675</v>
      </c>
      <c r="H183" s="238" t="s">
        <v>121</v>
      </c>
      <c r="I183" s="216">
        <f t="shared" si="25"/>
        <v>0.335</v>
      </c>
      <c r="J183" s="30">
        <v>39912</v>
      </c>
      <c r="K183" s="25" t="s">
        <v>82</v>
      </c>
      <c r="L183" s="25"/>
      <c r="M183" s="31"/>
    </row>
    <row r="184" spans="1:13" s="34" customFormat="1" ht="16.5" customHeight="1" hidden="1">
      <c r="A184" s="24" t="s">
        <v>11</v>
      </c>
      <c r="B184" s="25" t="s">
        <v>62</v>
      </c>
      <c r="C184" s="42" t="s">
        <v>64</v>
      </c>
      <c r="D184" s="26" t="s">
        <v>121</v>
      </c>
      <c r="E184" s="27">
        <v>0.647</v>
      </c>
      <c r="F184" s="27">
        <v>0.483</v>
      </c>
      <c r="G184" s="97">
        <f>SUM(E184)*2.5</f>
        <v>1.6175000000000002</v>
      </c>
      <c r="H184" s="231">
        <f>SUM(F184)*2.5</f>
        <v>1.2075</v>
      </c>
      <c r="I184" s="216">
        <f t="shared" si="25"/>
        <v>0.3235</v>
      </c>
      <c r="J184" s="30">
        <v>39912</v>
      </c>
      <c r="K184" s="25" t="s">
        <v>82</v>
      </c>
      <c r="L184" s="25">
        <v>1</v>
      </c>
      <c r="M184" s="31"/>
    </row>
    <row r="185" spans="1:13" s="7" customFormat="1" ht="16.5" customHeight="1" hidden="1">
      <c r="A185" s="24" t="s">
        <v>43</v>
      </c>
      <c r="B185" s="25" t="s">
        <v>62</v>
      </c>
      <c r="C185" s="42" t="s">
        <v>64</v>
      </c>
      <c r="D185" s="26" t="s">
        <v>121</v>
      </c>
      <c r="E185" s="32">
        <f>SUM(G185)/2.5</f>
        <v>0.64</v>
      </c>
      <c r="F185" s="28" t="s">
        <v>121</v>
      </c>
      <c r="G185" s="45">
        <v>1.6</v>
      </c>
      <c r="H185" s="238" t="s">
        <v>121</v>
      </c>
      <c r="I185" s="216">
        <f t="shared" si="25"/>
        <v>0.32</v>
      </c>
      <c r="J185" s="30">
        <v>39912</v>
      </c>
      <c r="K185" s="25" t="s">
        <v>82</v>
      </c>
      <c r="L185" s="25">
        <v>2</v>
      </c>
      <c r="M185" s="31"/>
    </row>
    <row r="186" spans="1:14" s="10" customFormat="1" ht="16.5" customHeight="1" hidden="1">
      <c r="A186" s="24" t="s">
        <v>98</v>
      </c>
      <c r="B186" s="25" t="s">
        <v>62</v>
      </c>
      <c r="C186" s="42" t="s">
        <v>64</v>
      </c>
      <c r="D186" s="26">
        <v>142</v>
      </c>
      <c r="E186" s="27">
        <v>0.64</v>
      </c>
      <c r="F186" s="28" t="s">
        <v>121</v>
      </c>
      <c r="G186" s="97">
        <f>SUM(E186)*2.5</f>
        <v>1.6</v>
      </c>
      <c r="H186" s="238" t="s">
        <v>121</v>
      </c>
      <c r="I186" s="216">
        <f t="shared" si="25"/>
        <v>0.32</v>
      </c>
      <c r="J186" s="30">
        <v>39981</v>
      </c>
      <c r="K186" s="25" t="s">
        <v>82</v>
      </c>
      <c r="L186" s="25"/>
      <c r="M186" s="31"/>
      <c r="N186" s="9"/>
    </row>
    <row r="187" spans="1:13" ht="16.5" customHeight="1" hidden="1">
      <c r="A187" s="24" t="s">
        <v>26</v>
      </c>
      <c r="B187" s="25" t="s">
        <v>62</v>
      </c>
      <c r="C187" s="42" t="s">
        <v>64</v>
      </c>
      <c r="D187" s="26">
        <v>132</v>
      </c>
      <c r="E187" s="101">
        <f>SUM(G187)/2.5</f>
        <v>0.6</v>
      </c>
      <c r="F187" s="101">
        <f>SUM(E187)/D187*100</f>
        <v>0.45454545454545453</v>
      </c>
      <c r="G187" s="102">
        <v>1.5</v>
      </c>
      <c r="H187" s="249">
        <f>SUM(F187)*2.5</f>
        <v>1.1363636363636362</v>
      </c>
      <c r="I187" s="216">
        <f t="shared" si="25"/>
        <v>0.3</v>
      </c>
      <c r="J187" s="30">
        <v>39912</v>
      </c>
      <c r="K187" s="25" t="s">
        <v>82</v>
      </c>
      <c r="L187" s="25">
        <v>123</v>
      </c>
      <c r="M187" s="31"/>
    </row>
    <row r="188" spans="1:13" s="173" customFormat="1" ht="16.5" customHeight="1" thickBot="1">
      <c r="A188" s="177" t="s">
        <v>0</v>
      </c>
      <c r="B188" s="178" t="s">
        <v>62</v>
      </c>
      <c r="C188" s="179" t="s">
        <v>64</v>
      </c>
      <c r="D188" s="180" t="s">
        <v>121</v>
      </c>
      <c r="E188" s="191">
        <v>0.572</v>
      </c>
      <c r="F188" s="191">
        <v>0.446</v>
      </c>
      <c r="G188" s="192">
        <f>SUM(E188)*2.5</f>
        <v>1.43</v>
      </c>
      <c r="H188" s="239">
        <f>SUBTOTAL(9,F188)*2.5</f>
        <v>1.115</v>
      </c>
      <c r="I188" s="221">
        <f t="shared" si="25"/>
        <v>0.286</v>
      </c>
      <c r="J188" s="184">
        <v>39912</v>
      </c>
      <c r="K188" s="178" t="s">
        <v>82</v>
      </c>
      <c r="L188" s="178">
        <v>1</v>
      </c>
      <c r="M188" s="185"/>
    </row>
    <row r="189" spans="1:13" ht="16.5" customHeight="1" hidden="1" thickBot="1">
      <c r="A189" s="142"/>
      <c r="B189" s="143" t="s">
        <v>62</v>
      </c>
      <c r="C189" s="143" t="s">
        <v>83</v>
      </c>
      <c r="D189" s="143"/>
      <c r="E189" s="143"/>
      <c r="F189" s="143"/>
      <c r="G189" s="143"/>
      <c r="H189" s="144"/>
      <c r="I189" s="214"/>
      <c r="J189" s="143"/>
      <c r="K189" s="143"/>
      <c r="L189" s="143"/>
      <c r="M189" s="144"/>
    </row>
    <row r="190" spans="1:13" s="23" customFormat="1" ht="16.5" customHeight="1">
      <c r="A190" s="16" t="s">
        <v>12</v>
      </c>
      <c r="B190" s="17" t="s">
        <v>62</v>
      </c>
      <c r="C190" s="35" t="s">
        <v>154</v>
      </c>
      <c r="D190" s="18" t="s">
        <v>121</v>
      </c>
      <c r="E190" s="46">
        <f>SUM(G190)/2.5</f>
        <v>1.24</v>
      </c>
      <c r="F190" s="20" t="s">
        <v>121</v>
      </c>
      <c r="G190" s="53">
        <v>3.1</v>
      </c>
      <c r="H190" s="253" t="s">
        <v>121</v>
      </c>
      <c r="I190" s="218">
        <f aca="true" t="shared" si="27" ref="I190:I218">SUM(G190/5)</f>
        <v>0.62</v>
      </c>
      <c r="J190" s="21">
        <v>39912</v>
      </c>
      <c r="K190" s="17" t="s">
        <v>82</v>
      </c>
      <c r="L190" s="17">
        <v>2</v>
      </c>
      <c r="M190" s="22"/>
    </row>
    <row r="191" spans="1:13" ht="16.5" customHeight="1" hidden="1">
      <c r="A191" s="24" t="s">
        <v>13</v>
      </c>
      <c r="B191" s="25" t="s">
        <v>62</v>
      </c>
      <c r="C191" s="42" t="s">
        <v>154</v>
      </c>
      <c r="D191" s="26" t="s">
        <v>121</v>
      </c>
      <c r="E191" s="32">
        <f>SUM(G191)/2.5</f>
        <v>1.2</v>
      </c>
      <c r="F191" s="28" t="s">
        <v>121</v>
      </c>
      <c r="G191" s="54">
        <v>3</v>
      </c>
      <c r="H191" s="238" t="s">
        <v>121</v>
      </c>
      <c r="I191" s="216">
        <f t="shared" si="27"/>
        <v>0.6</v>
      </c>
      <c r="J191" s="30">
        <v>39912</v>
      </c>
      <c r="K191" s="25" t="s">
        <v>82</v>
      </c>
      <c r="L191" s="25">
        <v>2</v>
      </c>
      <c r="M191" s="31"/>
    </row>
    <row r="192" spans="1:13" ht="16.5" customHeight="1" hidden="1">
      <c r="A192" s="24" t="s">
        <v>25</v>
      </c>
      <c r="B192" s="25" t="s">
        <v>62</v>
      </c>
      <c r="C192" s="42" t="s">
        <v>154</v>
      </c>
      <c r="D192" s="26">
        <v>234</v>
      </c>
      <c r="E192" s="27">
        <v>1.18</v>
      </c>
      <c r="F192" s="27">
        <f>SUM(E192)/D192*100</f>
        <v>0.5042735042735043</v>
      </c>
      <c r="G192" s="97">
        <f>SUM(E192)*2.5</f>
        <v>2.9499999999999997</v>
      </c>
      <c r="H192" s="231">
        <f>SUM(F192)*2.5</f>
        <v>1.2606837606837606</v>
      </c>
      <c r="I192" s="216">
        <f t="shared" si="27"/>
        <v>0.59</v>
      </c>
      <c r="J192" s="30">
        <v>39912</v>
      </c>
      <c r="K192" s="25" t="s">
        <v>82</v>
      </c>
      <c r="L192" s="25">
        <v>13</v>
      </c>
      <c r="M192" s="31"/>
    </row>
    <row r="193" spans="1:14" ht="16.5" customHeight="1" hidden="1">
      <c r="A193" s="24" t="s">
        <v>18</v>
      </c>
      <c r="B193" s="25" t="s">
        <v>62</v>
      </c>
      <c r="C193" s="42" t="s">
        <v>154</v>
      </c>
      <c r="D193" s="26" t="s">
        <v>121</v>
      </c>
      <c r="E193" s="27">
        <v>1.15</v>
      </c>
      <c r="F193" s="27" t="s">
        <v>121</v>
      </c>
      <c r="G193" s="97">
        <f>SUM(E193)*2.5</f>
        <v>2.875</v>
      </c>
      <c r="H193" s="231" t="s">
        <v>121</v>
      </c>
      <c r="I193" s="216">
        <f t="shared" si="27"/>
        <v>0.575</v>
      </c>
      <c r="J193" s="30">
        <v>39912</v>
      </c>
      <c r="K193" s="25" t="s">
        <v>82</v>
      </c>
      <c r="L193" s="25"/>
      <c r="M193" s="31"/>
      <c r="N193" s="11"/>
    </row>
    <row r="194" spans="1:13" ht="16.5" customHeight="1" hidden="1">
      <c r="A194" s="24" t="s">
        <v>20</v>
      </c>
      <c r="B194" s="25" t="s">
        <v>62</v>
      </c>
      <c r="C194" s="42" t="s">
        <v>154</v>
      </c>
      <c r="D194" s="26">
        <v>193</v>
      </c>
      <c r="E194" s="101">
        <f>SUM(G194)/2.5</f>
        <v>1.1199999999999999</v>
      </c>
      <c r="F194" s="101">
        <f>SUM(E194)/D194*100</f>
        <v>0.5803108808290155</v>
      </c>
      <c r="G194" s="102">
        <v>2.8</v>
      </c>
      <c r="H194" s="249">
        <f>SUM(F194)*2.5</f>
        <v>1.4507772020725387</v>
      </c>
      <c r="I194" s="216">
        <f t="shared" si="27"/>
        <v>0.5599999999999999</v>
      </c>
      <c r="J194" s="30">
        <v>39912</v>
      </c>
      <c r="K194" s="25" t="s">
        <v>82</v>
      </c>
      <c r="L194" s="25">
        <v>123</v>
      </c>
      <c r="M194" s="31"/>
    </row>
    <row r="195" spans="1:13" ht="16.5" customHeight="1" hidden="1">
      <c r="A195" s="24" t="s">
        <v>11</v>
      </c>
      <c r="B195" s="25" t="s">
        <v>62</v>
      </c>
      <c r="C195" s="42" t="s">
        <v>154</v>
      </c>
      <c r="D195" s="26" t="s">
        <v>121</v>
      </c>
      <c r="E195" s="27">
        <v>1.08</v>
      </c>
      <c r="F195" s="27">
        <v>0.623</v>
      </c>
      <c r="G195" s="97">
        <f>SUM(E195)*2.5</f>
        <v>2.7</v>
      </c>
      <c r="H195" s="231">
        <f>SUM(F195)*2.5</f>
        <v>1.5575</v>
      </c>
      <c r="I195" s="216">
        <f t="shared" si="27"/>
        <v>0.54</v>
      </c>
      <c r="J195" s="30">
        <v>39912</v>
      </c>
      <c r="K195" s="25" t="s">
        <v>82</v>
      </c>
      <c r="L195" s="25">
        <v>12</v>
      </c>
      <c r="M195" s="31"/>
    </row>
    <row r="196" spans="1:13" ht="16.5" customHeight="1" hidden="1">
      <c r="A196" s="24" t="s">
        <v>21</v>
      </c>
      <c r="B196" s="25" t="s">
        <v>62</v>
      </c>
      <c r="C196" s="42" t="s">
        <v>154</v>
      </c>
      <c r="D196" s="26" t="s">
        <v>121</v>
      </c>
      <c r="E196" s="101">
        <f aca="true" t="shared" si="28" ref="E196:E205">SUM(G196)/2.5</f>
        <v>1.04</v>
      </c>
      <c r="F196" s="101" t="s">
        <v>121</v>
      </c>
      <c r="G196" s="102">
        <v>2.6</v>
      </c>
      <c r="H196" s="249" t="s">
        <v>121</v>
      </c>
      <c r="I196" s="216">
        <f t="shared" si="27"/>
        <v>0.52</v>
      </c>
      <c r="J196" s="30">
        <v>39912</v>
      </c>
      <c r="K196" s="25" t="s">
        <v>82</v>
      </c>
      <c r="L196" s="25">
        <v>2</v>
      </c>
      <c r="M196" s="31"/>
    </row>
    <row r="197" spans="1:14" ht="16.5" customHeight="1" hidden="1">
      <c r="A197" s="24" t="s">
        <v>23</v>
      </c>
      <c r="B197" s="25" t="s">
        <v>62</v>
      </c>
      <c r="C197" s="42" t="s">
        <v>154</v>
      </c>
      <c r="D197" s="26" t="s">
        <v>121</v>
      </c>
      <c r="E197" s="101">
        <f t="shared" si="28"/>
        <v>1.04</v>
      </c>
      <c r="F197" s="101" t="s">
        <v>121</v>
      </c>
      <c r="G197" s="102">
        <v>2.6</v>
      </c>
      <c r="H197" s="249" t="s">
        <v>121</v>
      </c>
      <c r="I197" s="216">
        <f t="shared" si="27"/>
        <v>0.52</v>
      </c>
      <c r="J197" s="30">
        <v>39912</v>
      </c>
      <c r="K197" s="25" t="s">
        <v>82</v>
      </c>
      <c r="L197" s="25">
        <v>2</v>
      </c>
      <c r="M197" s="31"/>
      <c r="N197" s="10"/>
    </row>
    <row r="198" spans="1:13" ht="16.5" customHeight="1" hidden="1">
      <c r="A198" s="24" t="s">
        <v>19</v>
      </c>
      <c r="B198" s="25" t="s">
        <v>62</v>
      </c>
      <c r="C198" s="42" t="s">
        <v>154</v>
      </c>
      <c r="D198" s="26" t="s">
        <v>121</v>
      </c>
      <c r="E198" s="101">
        <f t="shared" si="28"/>
        <v>0.9199999999999999</v>
      </c>
      <c r="F198" s="101" t="s">
        <v>121</v>
      </c>
      <c r="G198" s="102">
        <v>2.3</v>
      </c>
      <c r="H198" s="249" t="s">
        <v>121</v>
      </c>
      <c r="I198" s="216">
        <f t="shared" si="27"/>
        <v>0.45999999999999996</v>
      </c>
      <c r="J198" s="30">
        <v>39912</v>
      </c>
      <c r="K198" s="25" t="s">
        <v>82</v>
      </c>
      <c r="L198" s="25">
        <v>2</v>
      </c>
      <c r="M198" s="31"/>
    </row>
    <row r="199" spans="1:13" ht="16.5" customHeight="1" hidden="1">
      <c r="A199" s="24" t="s">
        <v>31</v>
      </c>
      <c r="B199" s="25" t="s">
        <v>62</v>
      </c>
      <c r="C199" s="42" t="s">
        <v>154</v>
      </c>
      <c r="D199" s="26" t="s">
        <v>121</v>
      </c>
      <c r="E199" s="101">
        <f t="shared" si="28"/>
        <v>0.9199999999999999</v>
      </c>
      <c r="F199" s="101" t="s">
        <v>121</v>
      </c>
      <c r="G199" s="102">
        <v>2.3</v>
      </c>
      <c r="H199" s="249" t="s">
        <v>121</v>
      </c>
      <c r="I199" s="216">
        <f t="shared" si="27"/>
        <v>0.45999999999999996</v>
      </c>
      <c r="J199" s="30">
        <v>39912</v>
      </c>
      <c r="K199" s="25" t="s">
        <v>82</v>
      </c>
      <c r="L199" s="25">
        <v>2</v>
      </c>
      <c r="M199" s="31"/>
    </row>
    <row r="200" spans="1:13" ht="16.5" customHeight="1" hidden="1">
      <c r="A200" s="24" t="s">
        <v>1</v>
      </c>
      <c r="B200" s="25" t="s">
        <v>62</v>
      </c>
      <c r="C200" s="42" t="s">
        <v>154</v>
      </c>
      <c r="D200" s="26">
        <v>187</v>
      </c>
      <c r="E200" s="101">
        <f t="shared" si="28"/>
        <v>0.8800000000000001</v>
      </c>
      <c r="F200" s="101">
        <f>SUM(H200)/2.5</f>
        <v>0.48</v>
      </c>
      <c r="G200" s="102">
        <v>2.2</v>
      </c>
      <c r="H200" s="249">
        <v>1.2</v>
      </c>
      <c r="I200" s="216">
        <f t="shared" si="27"/>
        <v>0.44000000000000006</v>
      </c>
      <c r="J200" s="30">
        <v>39912</v>
      </c>
      <c r="K200" s="25" t="s">
        <v>82</v>
      </c>
      <c r="L200" s="25">
        <v>2</v>
      </c>
      <c r="M200" s="31"/>
    </row>
    <row r="201" spans="1:13" ht="16.5" customHeight="1" hidden="1">
      <c r="A201" s="24" t="s">
        <v>24</v>
      </c>
      <c r="B201" s="25" t="s">
        <v>62</v>
      </c>
      <c r="C201" s="42" t="s">
        <v>154</v>
      </c>
      <c r="D201" s="26" t="s">
        <v>121</v>
      </c>
      <c r="E201" s="101">
        <f t="shared" si="28"/>
        <v>0.8800000000000001</v>
      </c>
      <c r="F201" s="101">
        <f>SUM(H201)/2.5</f>
        <v>0.48</v>
      </c>
      <c r="G201" s="102">
        <v>2.2</v>
      </c>
      <c r="H201" s="249">
        <v>1.2</v>
      </c>
      <c r="I201" s="216">
        <f t="shared" si="27"/>
        <v>0.44000000000000006</v>
      </c>
      <c r="J201" s="30">
        <v>39912</v>
      </c>
      <c r="K201" s="25" t="s">
        <v>82</v>
      </c>
      <c r="L201" s="25"/>
      <c r="M201" s="31"/>
    </row>
    <row r="202" spans="1:14" ht="16.5" customHeight="1" hidden="1">
      <c r="A202" s="24" t="s">
        <v>2</v>
      </c>
      <c r="B202" s="25" t="s">
        <v>62</v>
      </c>
      <c r="C202" s="42" t="s">
        <v>154</v>
      </c>
      <c r="D202" s="26" t="s">
        <v>121</v>
      </c>
      <c r="E202" s="101">
        <f t="shared" si="28"/>
        <v>0.8800000000000001</v>
      </c>
      <c r="F202" s="101">
        <f>SUM(H202)/2.5</f>
        <v>0.48</v>
      </c>
      <c r="G202" s="102">
        <v>2.2</v>
      </c>
      <c r="H202" s="249">
        <v>1.2</v>
      </c>
      <c r="I202" s="216">
        <f t="shared" si="27"/>
        <v>0.44000000000000006</v>
      </c>
      <c r="J202" s="30">
        <v>39912</v>
      </c>
      <c r="K202" s="25" t="s">
        <v>82</v>
      </c>
      <c r="L202" s="25">
        <v>2</v>
      </c>
      <c r="M202" s="31"/>
      <c r="N202" s="33"/>
    </row>
    <row r="203" spans="1:13" ht="16.5" customHeight="1" hidden="1">
      <c r="A203" s="24" t="s">
        <v>41</v>
      </c>
      <c r="B203" s="25" t="s">
        <v>62</v>
      </c>
      <c r="C203" s="42" t="s">
        <v>154</v>
      </c>
      <c r="D203" s="26" t="s">
        <v>121</v>
      </c>
      <c r="E203" s="101">
        <f t="shared" si="28"/>
        <v>0.8800000000000001</v>
      </c>
      <c r="F203" s="101" t="s">
        <v>121</v>
      </c>
      <c r="G203" s="102">
        <v>2.2</v>
      </c>
      <c r="H203" s="249" t="s">
        <v>121</v>
      </c>
      <c r="I203" s="216">
        <f t="shared" si="27"/>
        <v>0.44000000000000006</v>
      </c>
      <c r="J203" s="30">
        <v>39912</v>
      </c>
      <c r="K203" s="25" t="s">
        <v>82</v>
      </c>
      <c r="L203" s="25">
        <v>2</v>
      </c>
      <c r="M203" s="31"/>
    </row>
    <row r="204" spans="1:13" ht="16.5" customHeight="1" hidden="1">
      <c r="A204" s="24" t="s">
        <v>47</v>
      </c>
      <c r="B204" s="25" t="s">
        <v>62</v>
      </c>
      <c r="C204" s="42" t="s">
        <v>154</v>
      </c>
      <c r="D204" s="26" t="s">
        <v>121</v>
      </c>
      <c r="E204" s="101">
        <f t="shared" si="28"/>
        <v>0.8400000000000001</v>
      </c>
      <c r="F204" s="101" t="s">
        <v>121</v>
      </c>
      <c r="G204" s="102">
        <v>2.1</v>
      </c>
      <c r="H204" s="249" t="s">
        <v>121</v>
      </c>
      <c r="I204" s="216">
        <f t="shared" si="27"/>
        <v>0.42000000000000004</v>
      </c>
      <c r="J204" s="30">
        <v>39912</v>
      </c>
      <c r="K204" s="25" t="s">
        <v>82</v>
      </c>
      <c r="L204" s="25">
        <v>2</v>
      </c>
      <c r="M204" s="31"/>
    </row>
    <row r="205" spans="1:13" ht="16.5" customHeight="1" hidden="1">
      <c r="A205" s="24" t="s">
        <v>8</v>
      </c>
      <c r="B205" s="25" t="s">
        <v>62</v>
      </c>
      <c r="C205" s="42" t="s">
        <v>154</v>
      </c>
      <c r="D205" s="26">
        <v>195</v>
      </c>
      <c r="E205" s="101">
        <f t="shared" si="28"/>
        <v>0.8400000000000001</v>
      </c>
      <c r="F205" s="101">
        <f>SUM(E205)/D205*100</f>
        <v>0.43076923076923085</v>
      </c>
      <c r="G205" s="102">
        <v>2.1</v>
      </c>
      <c r="H205" s="249">
        <f>SUBTOTAL(9,F205)*2.5</f>
        <v>1.076923076923077</v>
      </c>
      <c r="I205" s="216">
        <f t="shared" si="27"/>
        <v>0.42000000000000004</v>
      </c>
      <c r="J205" s="30">
        <v>39912</v>
      </c>
      <c r="K205" s="25" t="s">
        <v>82</v>
      </c>
      <c r="L205" s="25">
        <v>123</v>
      </c>
      <c r="M205" s="31"/>
    </row>
    <row r="206" spans="1:14" ht="16.5" customHeight="1" hidden="1">
      <c r="A206" s="24" t="s">
        <v>38</v>
      </c>
      <c r="B206" s="25" t="s">
        <v>62</v>
      </c>
      <c r="C206" s="42" t="s">
        <v>154</v>
      </c>
      <c r="D206" s="26" t="s">
        <v>121</v>
      </c>
      <c r="E206" s="101">
        <v>0.83</v>
      </c>
      <c r="F206" s="149" t="s">
        <v>121</v>
      </c>
      <c r="G206" s="102">
        <v>2.1</v>
      </c>
      <c r="H206" s="249" t="s">
        <v>121</v>
      </c>
      <c r="I206" s="216">
        <f t="shared" si="27"/>
        <v>0.42000000000000004</v>
      </c>
      <c r="J206" s="30">
        <v>39912</v>
      </c>
      <c r="K206" s="25" t="s">
        <v>82</v>
      </c>
      <c r="L206" s="25">
        <v>2</v>
      </c>
      <c r="M206" s="31"/>
      <c r="N206" s="11"/>
    </row>
    <row r="207" spans="1:13" ht="16.5" customHeight="1" hidden="1">
      <c r="A207" s="24" t="s">
        <v>10</v>
      </c>
      <c r="B207" s="25" t="s">
        <v>62</v>
      </c>
      <c r="C207" s="42" t="s">
        <v>154</v>
      </c>
      <c r="D207" s="26">
        <v>147</v>
      </c>
      <c r="E207" s="27">
        <v>0.83</v>
      </c>
      <c r="F207" s="27">
        <f>SUM(E207)/D207*100</f>
        <v>0.564625850340136</v>
      </c>
      <c r="G207" s="97">
        <f>SUM(E207)*2.5</f>
        <v>2.0749999999999997</v>
      </c>
      <c r="H207" s="231">
        <f>SUM(F207)*2.5</f>
        <v>1.41156462585034</v>
      </c>
      <c r="I207" s="216">
        <f t="shared" si="27"/>
        <v>0.4149999999999999</v>
      </c>
      <c r="J207" s="30">
        <v>39912</v>
      </c>
      <c r="K207" s="25" t="s">
        <v>82</v>
      </c>
      <c r="L207" s="25">
        <v>13</v>
      </c>
      <c r="M207" s="31"/>
    </row>
    <row r="208" spans="1:13" ht="16.5" customHeight="1" hidden="1">
      <c r="A208" s="24" t="s">
        <v>98</v>
      </c>
      <c r="B208" s="25" t="s">
        <v>62</v>
      </c>
      <c r="C208" s="42" t="s">
        <v>154</v>
      </c>
      <c r="D208" s="148">
        <v>143</v>
      </c>
      <c r="E208" s="27">
        <v>0.83</v>
      </c>
      <c r="F208" s="148" t="s">
        <v>121</v>
      </c>
      <c r="G208" s="97">
        <f>SUM(E208)*2.5</f>
        <v>2.0749999999999997</v>
      </c>
      <c r="H208" s="238" t="s">
        <v>121</v>
      </c>
      <c r="I208" s="216">
        <f t="shared" si="27"/>
        <v>0.4149999999999999</v>
      </c>
      <c r="J208" s="30">
        <v>39981</v>
      </c>
      <c r="K208" s="25" t="s">
        <v>82</v>
      </c>
      <c r="L208" s="25"/>
      <c r="M208" s="31"/>
    </row>
    <row r="209" spans="1:13" ht="16.5" customHeight="1" hidden="1">
      <c r="A209" s="24" t="s">
        <v>43</v>
      </c>
      <c r="B209" s="25" t="s">
        <v>62</v>
      </c>
      <c r="C209" s="42" t="s">
        <v>154</v>
      </c>
      <c r="D209" s="26" t="s">
        <v>121</v>
      </c>
      <c r="E209" s="32">
        <f>SUM(G209)/2.5</f>
        <v>0.8</v>
      </c>
      <c r="F209" s="28" t="s">
        <v>121</v>
      </c>
      <c r="G209" s="45">
        <v>2</v>
      </c>
      <c r="H209" s="238" t="s">
        <v>121</v>
      </c>
      <c r="I209" s="216">
        <f t="shared" si="27"/>
        <v>0.4</v>
      </c>
      <c r="J209" s="30">
        <v>39912</v>
      </c>
      <c r="K209" s="25" t="s">
        <v>82</v>
      </c>
      <c r="L209" s="25">
        <v>2</v>
      </c>
      <c r="M209" s="31"/>
    </row>
    <row r="210" spans="1:14" ht="16.5" customHeight="1" hidden="1">
      <c r="A210" s="24" t="s">
        <v>3</v>
      </c>
      <c r="B210" s="25" t="s">
        <v>62</v>
      </c>
      <c r="C210" s="42" t="s">
        <v>154</v>
      </c>
      <c r="D210" s="26" t="s">
        <v>121</v>
      </c>
      <c r="E210" s="32">
        <f>SUM(G210)/2.5</f>
        <v>0.8</v>
      </c>
      <c r="F210" s="28" t="s">
        <v>121</v>
      </c>
      <c r="G210" s="54">
        <v>2</v>
      </c>
      <c r="H210" s="238" t="s">
        <v>121</v>
      </c>
      <c r="I210" s="216">
        <f t="shared" si="27"/>
        <v>0.4</v>
      </c>
      <c r="J210" s="30">
        <v>39912</v>
      </c>
      <c r="K210" s="25" t="s">
        <v>82</v>
      </c>
      <c r="L210" s="25">
        <v>2</v>
      </c>
      <c r="M210" s="31"/>
      <c r="N210" s="11"/>
    </row>
    <row r="211" spans="1:13" ht="16.5" customHeight="1" hidden="1">
      <c r="A211" s="24" t="s">
        <v>4</v>
      </c>
      <c r="B211" s="25" t="s">
        <v>62</v>
      </c>
      <c r="C211" s="42" t="s">
        <v>154</v>
      </c>
      <c r="D211" s="26">
        <v>181</v>
      </c>
      <c r="E211" s="32">
        <f>SUM(G211)/2.5</f>
        <v>0.8</v>
      </c>
      <c r="F211" s="28">
        <f>SUM(E211)/D211*100</f>
        <v>0.44198895027624313</v>
      </c>
      <c r="G211" s="54">
        <v>2</v>
      </c>
      <c r="H211" s="238">
        <f>SUM(F211)*2.5</f>
        <v>1.1049723756906078</v>
      </c>
      <c r="I211" s="216">
        <f t="shared" si="27"/>
        <v>0.4</v>
      </c>
      <c r="J211" s="30">
        <v>39912</v>
      </c>
      <c r="K211" s="25" t="s">
        <v>82</v>
      </c>
      <c r="L211" s="25">
        <v>123</v>
      </c>
      <c r="M211" s="31"/>
    </row>
    <row r="212" spans="1:13" s="48" customFormat="1" ht="16.5" customHeight="1" hidden="1">
      <c r="A212" s="24" t="s">
        <v>6</v>
      </c>
      <c r="B212" s="25" t="s">
        <v>62</v>
      </c>
      <c r="C212" s="42" t="s">
        <v>154</v>
      </c>
      <c r="D212" s="26" t="s">
        <v>121</v>
      </c>
      <c r="E212" s="101">
        <f>SUM(G212)/2.5</f>
        <v>0.8</v>
      </c>
      <c r="F212" s="101" t="s">
        <v>121</v>
      </c>
      <c r="G212" s="108">
        <v>2</v>
      </c>
      <c r="H212" s="238" t="s">
        <v>121</v>
      </c>
      <c r="I212" s="216">
        <f t="shared" si="27"/>
        <v>0.4</v>
      </c>
      <c r="J212" s="30">
        <v>39912</v>
      </c>
      <c r="K212" s="25" t="s">
        <v>82</v>
      </c>
      <c r="L212" s="25">
        <v>2</v>
      </c>
      <c r="M212" s="31"/>
    </row>
    <row r="213" spans="1:13" s="48" customFormat="1" ht="16.5" customHeight="1" hidden="1">
      <c r="A213" s="24" t="s">
        <v>7</v>
      </c>
      <c r="B213" s="25" t="s">
        <v>62</v>
      </c>
      <c r="C213" s="42" t="s">
        <v>154</v>
      </c>
      <c r="D213" s="26">
        <v>173</v>
      </c>
      <c r="E213" s="27">
        <v>0.79</v>
      </c>
      <c r="F213" s="27">
        <f>SUM(E213)/D213*100</f>
        <v>0.4566473988439307</v>
      </c>
      <c r="G213" s="97">
        <f>SUM(E213)*2.5</f>
        <v>1.975</v>
      </c>
      <c r="H213" s="231">
        <f>SUM(F213)*2.5</f>
        <v>1.1416184971098267</v>
      </c>
      <c r="I213" s="216">
        <f t="shared" si="27"/>
        <v>0.395</v>
      </c>
      <c r="J213" s="30">
        <v>39912</v>
      </c>
      <c r="K213" s="25" t="s">
        <v>82</v>
      </c>
      <c r="L213" s="25">
        <v>13</v>
      </c>
      <c r="M213" s="31"/>
    </row>
    <row r="214" spans="1:13" s="34" customFormat="1" ht="16.5" customHeight="1" hidden="1">
      <c r="A214" s="24" t="s">
        <v>16</v>
      </c>
      <c r="B214" s="25" t="s">
        <v>62</v>
      </c>
      <c r="C214" s="42" t="s">
        <v>154</v>
      </c>
      <c r="D214" s="26" t="s">
        <v>121</v>
      </c>
      <c r="E214" s="32">
        <f>SUM(G214)/2.5</f>
        <v>0.76</v>
      </c>
      <c r="F214" s="28" t="s">
        <v>121</v>
      </c>
      <c r="G214" s="45">
        <v>1.9</v>
      </c>
      <c r="H214" s="238" t="s">
        <v>121</v>
      </c>
      <c r="I214" s="216">
        <f t="shared" si="27"/>
        <v>0.38</v>
      </c>
      <c r="J214" s="30">
        <v>39912</v>
      </c>
      <c r="K214" s="25" t="s">
        <v>82</v>
      </c>
      <c r="L214" s="25">
        <v>2</v>
      </c>
      <c r="M214" s="31"/>
    </row>
    <row r="215" spans="1:13" s="7" customFormat="1" ht="16.5" customHeight="1" hidden="1">
      <c r="A215" s="24" t="s">
        <v>0</v>
      </c>
      <c r="B215" s="25" t="s">
        <v>62</v>
      </c>
      <c r="C215" s="42" t="s">
        <v>154</v>
      </c>
      <c r="D215" s="26" t="s">
        <v>121</v>
      </c>
      <c r="E215" s="27">
        <v>0.706</v>
      </c>
      <c r="F215" s="27">
        <v>0.379</v>
      </c>
      <c r="G215" s="97">
        <f>SUM(E215)*2.5</f>
        <v>1.765</v>
      </c>
      <c r="H215" s="231">
        <f>SUBTOTAL(9,F215)*2.5</f>
        <v>0.9475</v>
      </c>
      <c r="I215" s="216">
        <f t="shared" si="27"/>
        <v>0.353</v>
      </c>
      <c r="J215" s="30">
        <v>39912</v>
      </c>
      <c r="K215" s="25" t="s">
        <v>82</v>
      </c>
      <c r="L215" s="25">
        <v>1</v>
      </c>
      <c r="M215" s="31"/>
    </row>
    <row r="216" spans="1:13" s="173" customFormat="1" ht="16.5" customHeight="1" hidden="1">
      <c r="A216" s="166" t="s">
        <v>35</v>
      </c>
      <c r="B216" s="167" t="s">
        <v>62</v>
      </c>
      <c r="C216" s="176" t="s">
        <v>154</v>
      </c>
      <c r="D216" s="168" t="s">
        <v>121</v>
      </c>
      <c r="E216" s="169">
        <f>SUM(G216)/2.5</f>
        <v>0.64</v>
      </c>
      <c r="F216" s="186" t="s">
        <v>121</v>
      </c>
      <c r="G216" s="170">
        <v>1.6</v>
      </c>
      <c r="H216" s="243" t="s">
        <v>121</v>
      </c>
      <c r="I216" s="217">
        <f t="shared" si="27"/>
        <v>0.32</v>
      </c>
      <c r="J216" s="171">
        <v>39912</v>
      </c>
      <c r="K216" s="167" t="s">
        <v>82</v>
      </c>
      <c r="L216" s="167">
        <v>2</v>
      </c>
      <c r="M216" s="172"/>
    </row>
    <row r="217" spans="1:13" s="173" customFormat="1" ht="16.5" customHeight="1">
      <c r="A217" s="166" t="s">
        <v>26</v>
      </c>
      <c r="B217" s="167" t="s">
        <v>62</v>
      </c>
      <c r="C217" s="176" t="s">
        <v>155</v>
      </c>
      <c r="D217" s="168">
        <v>155</v>
      </c>
      <c r="E217" s="169">
        <f>SUM(G217)/2.5</f>
        <v>0.64</v>
      </c>
      <c r="F217" s="169">
        <f>SUM(E217)/D217*100</f>
        <v>0.4129032258064516</v>
      </c>
      <c r="G217" s="170">
        <v>1.6</v>
      </c>
      <c r="H217" s="254">
        <f>SUM(F217)*2.5</f>
        <v>1.032258064516129</v>
      </c>
      <c r="I217" s="217">
        <f t="shared" si="27"/>
        <v>0.32</v>
      </c>
      <c r="J217" s="171">
        <v>39912</v>
      </c>
      <c r="K217" s="167" t="s">
        <v>82</v>
      </c>
      <c r="L217" s="167">
        <v>123</v>
      </c>
      <c r="M217" s="172"/>
    </row>
    <row r="218" spans="1:13" s="173" customFormat="1" ht="16.5" customHeight="1" thickBot="1">
      <c r="A218" s="177" t="s">
        <v>170</v>
      </c>
      <c r="B218" s="178" t="s">
        <v>62</v>
      </c>
      <c r="C218" s="179" t="s">
        <v>83</v>
      </c>
      <c r="D218" s="180" t="s">
        <v>121</v>
      </c>
      <c r="E218" s="181">
        <f>SUM(G218)/2.5</f>
        <v>0.64</v>
      </c>
      <c r="F218" s="182">
        <f>SUM(H218)/2.5</f>
        <v>0.36</v>
      </c>
      <c r="G218" s="183">
        <v>1.6</v>
      </c>
      <c r="H218" s="255">
        <v>0.9</v>
      </c>
      <c r="I218" s="221">
        <f t="shared" si="27"/>
        <v>0.32</v>
      </c>
      <c r="J218" s="184">
        <v>40009</v>
      </c>
      <c r="K218" s="178" t="s">
        <v>82</v>
      </c>
      <c r="L218" s="178">
        <v>2</v>
      </c>
      <c r="M218" s="185"/>
    </row>
    <row r="219" spans="1:13" ht="16.5" customHeight="1" hidden="1" thickBot="1">
      <c r="A219" s="142"/>
      <c r="B219" s="143" t="s">
        <v>62</v>
      </c>
      <c r="C219" s="143" t="s">
        <v>65</v>
      </c>
      <c r="D219" s="143"/>
      <c r="E219" s="143"/>
      <c r="F219" s="143"/>
      <c r="G219" s="143"/>
      <c r="H219" s="144"/>
      <c r="I219" s="214"/>
      <c r="J219" s="143"/>
      <c r="K219" s="143"/>
      <c r="L219" s="143"/>
      <c r="M219" s="144"/>
    </row>
    <row r="220" spans="1:13" s="23" customFormat="1" ht="16.5" customHeight="1">
      <c r="A220" s="16" t="s">
        <v>14</v>
      </c>
      <c r="B220" s="17" t="s">
        <v>62</v>
      </c>
      <c r="C220" s="35" t="s">
        <v>65</v>
      </c>
      <c r="D220" s="18" t="s">
        <v>121</v>
      </c>
      <c r="E220" s="19">
        <v>0.99</v>
      </c>
      <c r="F220" s="20" t="s">
        <v>121</v>
      </c>
      <c r="G220" s="96">
        <f>SUM(E220)*2.5</f>
        <v>2.475</v>
      </c>
      <c r="H220" s="253" t="s">
        <v>121</v>
      </c>
      <c r="I220" s="218">
        <f aca="true" t="shared" si="29" ref="I220:I236">SUM(G220/5)</f>
        <v>0.495</v>
      </c>
      <c r="J220" s="21">
        <v>39912</v>
      </c>
      <c r="K220" s="17" t="s">
        <v>82</v>
      </c>
      <c r="L220" s="17"/>
      <c r="M220" s="22"/>
    </row>
    <row r="221" spans="1:13" ht="16.5" customHeight="1" hidden="1">
      <c r="A221" s="24" t="s">
        <v>7</v>
      </c>
      <c r="B221" s="25" t="s">
        <v>62</v>
      </c>
      <c r="C221" s="42" t="s">
        <v>65</v>
      </c>
      <c r="D221" s="26">
        <v>159</v>
      </c>
      <c r="E221" s="27">
        <v>0.98</v>
      </c>
      <c r="F221" s="27">
        <f>SUM(E221)/D221*100</f>
        <v>0.6163522012578616</v>
      </c>
      <c r="G221" s="97">
        <f>SUM(E221)*2.5</f>
        <v>2.45</v>
      </c>
      <c r="H221" s="231">
        <f>SUM(F221)*2.5</f>
        <v>1.540880503144654</v>
      </c>
      <c r="I221" s="216">
        <f t="shared" si="29"/>
        <v>0.49000000000000005</v>
      </c>
      <c r="J221" s="30">
        <v>39912</v>
      </c>
      <c r="K221" s="25" t="s">
        <v>82</v>
      </c>
      <c r="L221" s="25">
        <v>13</v>
      </c>
      <c r="M221" s="31"/>
    </row>
    <row r="222" spans="1:13" ht="16.5" customHeight="1" hidden="1">
      <c r="A222" s="24" t="s">
        <v>18</v>
      </c>
      <c r="B222" s="25" t="s">
        <v>62</v>
      </c>
      <c r="C222" s="42" t="s">
        <v>65</v>
      </c>
      <c r="D222" s="26" t="s">
        <v>121</v>
      </c>
      <c r="E222" s="27">
        <v>0.961</v>
      </c>
      <c r="F222" s="28" t="s">
        <v>121</v>
      </c>
      <c r="G222" s="97">
        <f>SUM(E222)*2.5</f>
        <v>2.4025</v>
      </c>
      <c r="H222" s="238" t="s">
        <v>121</v>
      </c>
      <c r="I222" s="216">
        <f t="shared" si="29"/>
        <v>0.4805</v>
      </c>
      <c r="J222" s="30">
        <v>39912</v>
      </c>
      <c r="K222" s="25" t="s">
        <v>82</v>
      </c>
      <c r="L222" s="25"/>
      <c r="M222" s="31"/>
    </row>
    <row r="223" spans="1:13" ht="16.5" customHeight="1" hidden="1">
      <c r="A223" s="24" t="s">
        <v>21</v>
      </c>
      <c r="B223" s="25" t="s">
        <v>62</v>
      </c>
      <c r="C223" s="42" t="s">
        <v>65</v>
      </c>
      <c r="D223" s="26" t="s">
        <v>121</v>
      </c>
      <c r="E223" s="32">
        <f>SUM(G223)/2.5</f>
        <v>0.96</v>
      </c>
      <c r="F223" s="28" t="s">
        <v>121</v>
      </c>
      <c r="G223" s="45">
        <v>2.4</v>
      </c>
      <c r="H223" s="238" t="s">
        <v>121</v>
      </c>
      <c r="I223" s="216">
        <f t="shared" si="29"/>
        <v>0.48</v>
      </c>
      <c r="J223" s="30">
        <v>39912</v>
      </c>
      <c r="K223" s="25" t="s">
        <v>82</v>
      </c>
      <c r="L223" s="25">
        <v>2</v>
      </c>
      <c r="M223" s="31" t="s">
        <v>137</v>
      </c>
    </row>
    <row r="224" spans="1:13" ht="16.5" customHeight="1" hidden="1">
      <c r="A224" s="24" t="s">
        <v>98</v>
      </c>
      <c r="B224" s="25" t="s">
        <v>62</v>
      </c>
      <c r="C224" s="42" t="s">
        <v>65</v>
      </c>
      <c r="D224" s="26">
        <v>162</v>
      </c>
      <c r="E224" s="27">
        <v>0.92</v>
      </c>
      <c r="F224" s="28" t="s">
        <v>121</v>
      </c>
      <c r="G224" s="97">
        <f>SUM(E224)*2.5</f>
        <v>2.3000000000000003</v>
      </c>
      <c r="H224" s="238" t="s">
        <v>121</v>
      </c>
      <c r="I224" s="216">
        <f t="shared" si="29"/>
        <v>0.4600000000000001</v>
      </c>
      <c r="J224" s="30">
        <v>39981</v>
      </c>
      <c r="K224" s="25" t="s">
        <v>82</v>
      </c>
      <c r="L224" s="25"/>
      <c r="M224" s="31"/>
    </row>
    <row r="225" spans="1:13" s="48" customFormat="1" ht="16.5" customHeight="1" hidden="1">
      <c r="A225" s="24" t="s">
        <v>25</v>
      </c>
      <c r="B225" s="25" t="s">
        <v>62</v>
      </c>
      <c r="C225" s="42" t="s">
        <v>65</v>
      </c>
      <c r="D225" s="26">
        <v>162</v>
      </c>
      <c r="E225" s="27">
        <v>0.89</v>
      </c>
      <c r="F225" s="27">
        <f>SUM(E225)/D225*100</f>
        <v>0.5493827160493827</v>
      </c>
      <c r="G225" s="97">
        <f>SUM(E225)*2.5</f>
        <v>2.225</v>
      </c>
      <c r="H225" s="231">
        <f>SUM(F225)*2.5</f>
        <v>1.373456790123457</v>
      </c>
      <c r="I225" s="216">
        <f t="shared" si="29"/>
        <v>0.445</v>
      </c>
      <c r="J225" s="30">
        <v>39912</v>
      </c>
      <c r="K225" s="25" t="s">
        <v>82</v>
      </c>
      <c r="L225" s="25">
        <v>13</v>
      </c>
      <c r="M225" s="31"/>
    </row>
    <row r="226" spans="1:13" s="48" customFormat="1" ht="16.5" customHeight="1" hidden="1">
      <c r="A226" s="24" t="s">
        <v>16</v>
      </c>
      <c r="B226" s="25" t="s">
        <v>62</v>
      </c>
      <c r="C226" s="42" t="s">
        <v>65</v>
      </c>
      <c r="D226" s="26" t="s">
        <v>121</v>
      </c>
      <c r="E226" s="32">
        <f aca="true" t="shared" si="30" ref="E226:E232">SUM(G226)/2.5</f>
        <v>0.8400000000000001</v>
      </c>
      <c r="F226" s="28" t="s">
        <v>121</v>
      </c>
      <c r="G226" s="45">
        <v>2.1</v>
      </c>
      <c r="H226" s="238" t="s">
        <v>121</v>
      </c>
      <c r="I226" s="216">
        <f t="shared" si="29"/>
        <v>0.42000000000000004</v>
      </c>
      <c r="J226" s="30">
        <v>39912</v>
      </c>
      <c r="K226" s="25" t="s">
        <v>82</v>
      </c>
      <c r="L226" s="25">
        <v>2</v>
      </c>
      <c r="M226" s="31"/>
    </row>
    <row r="227" spans="1:13" s="34" customFormat="1" ht="16.5" customHeight="1" hidden="1">
      <c r="A227" s="24" t="s">
        <v>2</v>
      </c>
      <c r="B227" s="25" t="s">
        <v>62</v>
      </c>
      <c r="C227" s="42" t="s">
        <v>65</v>
      </c>
      <c r="D227" s="26" t="s">
        <v>121</v>
      </c>
      <c r="E227" s="32">
        <f t="shared" si="30"/>
        <v>0.76</v>
      </c>
      <c r="F227" s="32">
        <f>SUM(H227)/2.5</f>
        <v>0.4</v>
      </c>
      <c r="G227" s="45">
        <v>1.9</v>
      </c>
      <c r="H227" s="237">
        <v>1</v>
      </c>
      <c r="I227" s="216">
        <f t="shared" si="29"/>
        <v>0.38</v>
      </c>
      <c r="J227" s="30">
        <v>39912</v>
      </c>
      <c r="K227" s="25" t="s">
        <v>82</v>
      </c>
      <c r="L227" s="25">
        <v>2</v>
      </c>
      <c r="M227" s="31"/>
    </row>
    <row r="228" spans="1:13" s="7" customFormat="1" ht="16.5" customHeight="1" hidden="1">
      <c r="A228" s="24" t="s">
        <v>35</v>
      </c>
      <c r="B228" s="25" t="s">
        <v>62</v>
      </c>
      <c r="C228" s="42" t="s">
        <v>65</v>
      </c>
      <c r="D228" s="26" t="s">
        <v>121</v>
      </c>
      <c r="E228" s="32">
        <f t="shared" si="30"/>
        <v>0.76</v>
      </c>
      <c r="F228" s="28" t="s">
        <v>121</v>
      </c>
      <c r="G228" s="45">
        <v>1.9</v>
      </c>
      <c r="H228" s="238" t="s">
        <v>121</v>
      </c>
      <c r="I228" s="216">
        <f t="shared" si="29"/>
        <v>0.38</v>
      </c>
      <c r="J228" s="30">
        <v>39912</v>
      </c>
      <c r="K228" s="25" t="s">
        <v>82</v>
      </c>
      <c r="L228" s="25">
        <v>2</v>
      </c>
      <c r="M228" s="31"/>
    </row>
    <row r="229" spans="1:14" s="10" customFormat="1" ht="16.5" customHeight="1" hidden="1">
      <c r="A229" s="24" t="s">
        <v>23</v>
      </c>
      <c r="B229" s="25" t="s">
        <v>62</v>
      </c>
      <c r="C229" s="42" t="s">
        <v>65</v>
      </c>
      <c r="D229" s="26" t="s">
        <v>121</v>
      </c>
      <c r="E229" s="32">
        <f t="shared" si="30"/>
        <v>0.76</v>
      </c>
      <c r="F229" s="28" t="s">
        <v>121</v>
      </c>
      <c r="G229" s="45">
        <v>1.9</v>
      </c>
      <c r="H229" s="238" t="s">
        <v>121</v>
      </c>
      <c r="I229" s="216">
        <f t="shared" si="29"/>
        <v>0.38</v>
      </c>
      <c r="J229" s="30">
        <v>39912</v>
      </c>
      <c r="K229" s="25" t="s">
        <v>82</v>
      </c>
      <c r="L229" s="25">
        <v>2</v>
      </c>
      <c r="M229" s="31"/>
      <c r="N229" s="9"/>
    </row>
    <row r="230" spans="1:14" ht="16.5" customHeight="1" hidden="1">
      <c r="A230" s="24" t="s">
        <v>6</v>
      </c>
      <c r="B230" s="25" t="s">
        <v>62</v>
      </c>
      <c r="C230" s="42" t="s">
        <v>65</v>
      </c>
      <c r="D230" s="26" t="s">
        <v>121</v>
      </c>
      <c r="E230" s="32">
        <f t="shared" si="30"/>
        <v>0.76</v>
      </c>
      <c r="F230" s="28" t="s">
        <v>121</v>
      </c>
      <c r="G230" s="45">
        <v>1.9</v>
      </c>
      <c r="H230" s="238" t="s">
        <v>121</v>
      </c>
      <c r="I230" s="216">
        <f t="shared" si="29"/>
        <v>0.38</v>
      </c>
      <c r="J230" s="30">
        <v>39912</v>
      </c>
      <c r="K230" s="25" t="s">
        <v>82</v>
      </c>
      <c r="L230" s="25">
        <v>2</v>
      </c>
      <c r="M230" s="31"/>
      <c r="N230" s="11"/>
    </row>
    <row r="231" spans="1:13" ht="16.5" customHeight="1" hidden="1">
      <c r="A231" s="24" t="s">
        <v>27</v>
      </c>
      <c r="B231" s="25" t="s">
        <v>62</v>
      </c>
      <c r="C231" s="42" t="s">
        <v>65</v>
      </c>
      <c r="D231" s="26" t="s">
        <v>121</v>
      </c>
      <c r="E231" s="32">
        <f t="shared" si="30"/>
        <v>0.76</v>
      </c>
      <c r="F231" s="28">
        <f>SUM(H231)/2.5</f>
        <v>0.44000000000000006</v>
      </c>
      <c r="G231" s="45">
        <v>1.9</v>
      </c>
      <c r="H231" s="237">
        <v>1.1</v>
      </c>
      <c r="I231" s="216">
        <f t="shared" si="29"/>
        <v>0.38</v>
      </c>
      <c r="J231" s="30">
        <v>40009</v>
      </c>
      <c r="K231" s="25" t="s">
        <v>82</v>
      </c>
      <c r="L231" s="25">
        <v>1</v>
      </c>
      <c r="M231" s="31"/>
    </row>
    <row r="232" spans="1:13" ht="16.5" customHeight="1" hidden="1">
      <c r="A232" s="24" t="s">
        <v>26</v>
      </c>
      <c r="B232" s="25" t="s">
        <v>62</v>
      </c>
      <c r="C232" s="42" t="s">
        <v>65</v>
      </c>
      <c r="D232" s="26">
        <v>181</v>
      </c>
      <c r="E232" s="32">
        <f t="shared" si="30"/>
        <v>0.72</v>
      </c>
      <c r="F232" s="32">
        <f>SUM(E232)/D232*100</f>
        <v>0.3977900552486187</v>
      </c>
      <c r="G232" s="45">
        <v>1.8</v>
      </c>
      <c r="H232" s="238">
        <f>SUM(F232)*2.5</f>
        <v>0.9944751381215468</v>
      </c>
      <c r="I232" s="216">
        <f t="shared" si="29"/>
        <v>0.36</v>
      </c>
      <c r="J232" s="30">
        <v>39912</v>
      </c>
      <c r="K232" s="25" t="s">
        <v>82</v>
      </c>
      <c r="L232" s="25">
        <v>123</v>
      </c>
      <c r="M232" s="31"/>
    </row>
    <row r="233" spans="1:13" ht="16.5" customHeight="1" hidden="1">
      <c r="A233" s="24" t="s">
        <v>0</v>
      </c>
      <c r="B233" s="25" t="s">
        <v>62</v>
      </c>
      <c r="C233" s="42" t="s">
        <v>65</v>
      </c>
      <c r="D233" s="26" t="s">
        <v>121</v>
      </c>
      <c r="E233" s="27">
        <v>0.692</v>
      </c>
      <c r="F233" s="27">
        <v>0.476</v>
      </c>
      <c r="G233" s="97">
        <f>SUM(E233)*2.5</f>
        <v>1.73</v>
      </c>
      <c r="H233" s="231">
        <f>SUBTOTAL(9,F233)*2.5</f>
        <v>1.19</v>
      </c>
      <c r="I233" s="216">
        <f t="shared" si="29"/>
        <v>0.346</v>
      </c>
      <c r="J233" s="30">
        <v>39912</v>
      </c>
      <c r="K233" s="25" t="s">
        <v>140</v>
      </c>
      <c r="L233" s="25">
        <v>1</v>
      </c>
      <c r="M233" s="31" t="s">
        <v>138</v>
      </c>
    </row>
    <row r="234" spans="1:13" s="34" customFormat="1" ht="16.5" customHeight="1" hidden="1">
      <c r="A234" s="24" t="s">
        <v>3</v>
      </c>
      <c r="B234" s="25" t="s">
        <v>62</v>
      </c>
      <c r="C234" s="42" t="s">
        <v>65</v>
      </c>
      <c r="D234" s="26" t="s">
        <v>121</v>
      </c>
      <c r="E234" s="32">
        <f>SUM(G234)/2.5</f>
        <v>0.6</v>
      </c>
      <c r="F234" s="28" t="s">
        <v>121</v>
      </c>
      <c r="G234" s="45">
        <v>1.5</v>
      </c>
      <c r="H234" s="238" t="s">
        <v>121</v>
      </c>
      <c r="I234" s="216">
        <f t="shared" si="29"/>
        <v>0.3</v>
      </c>
      <c r="J234" s="30">
        <v>39912</v>
      </c>
      <c r="K234" s="25" t="s">
        <v>82</v>
      </c>
      <c r="L234" s="25"/>
      <c r="M234" s="31" t="s">
        <v>125</v>
      </c>
    </row>
    <row r="235" spans="1:13" s="173" customFormat="1" ht="16.5" customHeight="1" hidden="1">
      <c r="A235" s="166" t="s">
        <v>1</v>
      </c>
      <c r="B235" s="167" t="s">
        <v>62</v>
      </c>
      <c r="C235" s="176" t="s">
        <v>65</v>
      </c>
      <c r="D235" s="168">
        <v>149</v>
      </c>
      <c r="E235" s="169">
        <f>SUM(G235)/2.5</f>
        <v>0.52</v>
      </c>
      <c r="F235" s="169">
        <f>SUM(H235)/2.5</f>
        <v>0.36</v>
      </c>
      <c r="G235" s="170">
        <v>1.3</v>
      </c>
      <c r="H235" s="254">
        <v>0.9</v>
      </c>
      <c r="I235" s="217">
        <f t="shared" si="29"/>
        <v>0.26</v>
      </c>
      <c r="J235" s="171">
        <v>39912</v>
      </c>
      <c r="K235" s="167" t="s">
        <v>82</v>
      </c>
      <c r="L235" s="167">
        <v>2</v>
      </c>
      <c r="M235" s="172" t="s">
        <v>125</v>
      </c>
    </row>
    <row r="236" spans="1:13" s="173" customFormat="1" ht="16.5" customHeight="1" thickBot="1">
      <c r="A236" s="177" t="s">
        <v>171</v>
      </c>
      <c r="B236" s="178" t="s">
        <v>62</v>
      </c>
      <c r="C236" s="179" t="s">
        <v>65</v>
      </c>
      <c r="D236" s="180" t="s">
        <v>121</v>
      </c>
      <c r="E236" s="181">
        <f>SUM(G236)/2.5</f>
        <v>0.52</v>
      </c>
      <c r="F236" s="181">
        <f>SUBTOTAL(9,H236)/2.5</f>
        <v>0.36</v>
      </c>
      <c r="G236" s="183">
        <v>1.3</v>
      </c>
      <c r="H236" s="255">
        <v>0.9</v>
      </c>
      <c r="I236" s="221">
        <f t="shared" si="29"/>
        <v>0.26</v>
      </c>
      <c r="J236" s="184">
        <v>39912</v>
      </c>
      <c r="K236" s="178" t="s">
        <v>82</v>
      </c>
      <c r="L236" s="178">
        <v>2</v>
      </c>
      <c r="M236" s="185" t="s">
        <v>137</v>
      </c>
    </row>
    <row r="237" spans="1:13" s="7" customFormat="1" ht="16.5" customHeight="1" hidden="1" thickBot="1">
      <c r="A237" s="142"/>
      <c r="B237" s="143" t="s">
        <v>42</v>
      </c>
      <c r="C237" s="143" t="s">
        <v>72</v>
      </c>
      <c r="D237" s="143"/>
      <c r="E237" s="143"/>
      <c r="F237" s="143"/>
      <c r="G237" s="143"/>
      <c r="H237" s="144"/>
      <c r="I237" s="214"/>
      <c r="J237" s="143"/>
      <c r="K237" s="143"/>
      <c r="L237" s="143"/>
      <c r="M237" s="144"/>
    </row>
    <row r="238" spans="1:13" s="23" customFormat="1" ht="16.5" customHeight="1">
      <c r="A238" s="16" t="s">
        <v>178</v>
      </c>
      <c r="B238" s="17" t="s">
        <v>42</v>
      </c>
      <c r="C238" s="17" t="s">
        <v>72</v>
      </c>
      <c r="D238" s="18">
        <v>40</v>
      </c>
      <c r="E238" s="19">
        <v>0.252</v>
      </c>
      <c r="F238" s="19" t="s">
        <v>121</v>
      </c>
      <c r="G238" s="96">
        <f>SUM(E238)*2.5</f>
        <v>0.63</v>
      </c>
      <c r="H238" s="248" t="s">
        <v>121</v>
      </c>
      <c r="I238" s="218">
        <f aca="true" t="shared" si="31" ref="I238:I252">SUM(G238/5)</f>
        <v>0.126</v>
      </c>
      <c r="J238" s="21">
        <v>39919</v>
      </c>
      <c r="K238" s="17" t="s">
        <v>85</v>
      </c>
      <c r="L238" s="17">
        <v>13</v>
      </c>
      <c r="M238" s="22" t="s">
        <v>87</v>
      </c>
    </row>
    <row r="239" spans="1:13" s="23" customFormat="1" ht="16.5" customHeight="1" hidden="1">
      <c r="A239" s="37" t="s">
        <v>44</v>
      </c>
      <c r="B239" s="38" t="s">
        <v>42</v>
      </c>
      <c r="C239" s="38" t="s">
        <v>72</v>
      </c>
      <c r="D239" s="47">
        <v>40</v>
      </c>
      <c r="E239" s="39">
        <v>0.252</v>
      </c>
      <c r="F239" s="39" t="s">
        <v>121</v>
      </c>
      <c r="G239" s="100">
        <f>SUM(E239)*2.5</f>
        <v>0.63</v>
      </c>
      <c r="H239" s="228" t="s">
        <v>121</v>
      </c>
      <c r="I239" s="215">
        <f t="shared" si="31"/>
        <v>0.126</v>
      </c>
      <c r="J239" s="40">
        <v>39919</v>
      </c>
      <c r="K239" s="38" t="s">
        <v>85</v>
      </c>
      <c r="L239" s="38">
        <v>1</v>
      </c>
      <c r="M239" s="41" t="s">
        <v>87</v>
      </c>
    </row>
    <row r="240" spans="1:13" ht="16.5" customHeight="1" hidden="1">
      <c r="A240" s="24" t="s">
        <v>39</v>
      </c>
      <c r="B240" s="25" t="s">
        <v>42</v>
      </c>
      <c r="C240" s="25" t="s">
        <v>72</v>
      </c>
      <c r="D240" s="26">
        <v>40</v>
      </c>
      <c r="E240" s="98">
        <v>0.258</v>
      </c>
      <c r="F240" s="98" t="s">
        <v>121</v>
      </c>
      <c r="G240" s="99">
        <f>SUM(E240)*2.5</f>
        <v>0.645</v>
      </c>
      <c r="H240" s="229" t="s">
        <v>121</v>
      </c>
      <c r="I240" s="216">
        <f t="shared" si="31"/>
        <v>0.129</v>
      </c>
      <c r="J240" s="30">
        <v>39919</v>
      </c>
      <c r="K240" s="25" t="s">
        <v>85</v>
      </c>
      <c r="L240" s="25">
        <v>1</v>
      </c>
      <c r="M240" s="31" t="s">
        <v>86</v>
      </c>
    </row>
    <row r="241" spans="1:14" ht="16.5" customHeight="1" hidden="1">
      <c r="A241" s="24" t="s">
        <v>13</v>
      </c>
      <c r="B241" s="25" t="s">
        <v>42</v>
      </c>
      <c r="C241" s="25" t="s">
        <v>72</v>
      </c>
      <c r="D241" s="26">
        <v>40</v>
      </c>
      <c r="E241" s="101">
        <f>SUM(G241)/2.5</f>
        <v>0.16</v>
      </c>
      <c r="F241" s="101" t="s">
        <v>121</v>
      </c>
      <c r="G241" s="102">
        <v>0.4</v>
      </c>
      <c r="H241" s="249" t="s">
        <v>121</v>
      </c>
      <c r="I241" s="216">
        <f t="shared" si="31"/>
        <v>0.08</v>
      </c>
      <c r="J241" s="30">
        <v>39919</v>
      </c>
      <c r="K241" s="25" t="s">
        <v>85</v>
      </c>
      <c r="L241" s="25">
        <v>123</v>
      </c>
      <c r="M241" s="31" t="s">
        <v>162</v>
      </c>
      <c r="N241" s="11"/>
    </row>
    <row r="242" spans="1:13" ht="16.5" customHeight="1" hidden="1">
      <c r="A242" s="24" t="s">
        <v>2</v>
      </c>
      <c r="B242" s="25" t="s">
        <v>42</v>
      </c>
      <c r="C242" s="25" t="s">
        <v>72</v>
      </c>
      <c r="D242" s="26">
        <v>40</v>
      </c>
      <c r="E242" s="101">
        <f>SUM(G242)/2.5</f>
        <v>0.16</v>
      </c>
      <c r="F242" s="32" t="s">
        <v>121</v>
      </c>
      <c r="G242" s="45">
        <v>0.4</v>
      </c>
      <c r="H242" s="237" t="s">
        <v>121</v>
      </c>
      <c r="I242" s="216">
        <f t="shared" si="31"/>
        <v>0.08</v>
      </c>
      <c r="J242" s="30">
        <v>39927</v>
      </c>
      <c r="K242" s="25" t="s">
        <v>85</v>
      </c>
      <c r="L242" s="25">
        <v>123</v>
      </c>
      <c r="M242" s="31" t="s">
        <v>87</v>
      </c>
    </row>
    <row r="243" spans="1:13" ht="16.5" customHeight="1" hidden="1">
      <c r="A243" s="24" t="s">
        <v>6</v>
      </c>
      <c r="B243" s="25" t="s">
        <v>42</v>
      </c>
      <c r="C243" s="25" t="s">
        <v>72</v>
      </c>
      <c r="D243" s="26">
        <v>40</v>
      </c>
      <c r="E243" s="101">
        <f>SUM(G243)/2.5</f>
        <v>0.16</v>
      </c>
      <c r="F243" s="101" t="s">
        <v>121</v>
      </c>
      <c r="G243" s="102">
        <v>0.4</v>
      </c>
      <c r="H243" s="249" t="s">
        <v>121</v>
      </c>
      <c r="I243" s="216">
        <f t="shared" si="31"/>
        <v>0.08</v>
      </c>
      <c r="J243" s="30">
        <v>39928</v>
      </c>
      <c r="K243" s="25" t="s">
        <v>85</v>
      </c>
      <c r="L243" s="25">
        <v>123</v>
      </c>
      <c r="M243" s="31" t="s">
        <v>163</v>
      </c>
    </row>
    <row r="244" spans="1:13" ht="16.5" customHeight="1" hidden="1">
      <c r="A244" s="24" t="s">
        <v>22</v>
      </c>
      <c r="B244" s="25" t="s">
        <v>42</v>
      </c>
      <c r="C244" s="25" t="s">
        <v>72</v>
      </c>
      <c r="D244" s="26">
        <v>30</v>
      </c>
      <c r="E244" s="32">
        <v>0.2</v>
      </c>
      <c r="F244" s="32">
        <v>0.6</v>
      </c>
      <c r="G244" s="45">
        <f>SUBTOTAL(9,E244)*2.5</f>
        <v>0.5</v>
      </c>
      <c r="H244" s="237">
        <f aca="true" t="shared" si="32" ref="H244:H252">SUM(F244)*2.5</f>
        <v>1.5</v>
      </c>
      <c r="I244" s="216">
        <f t="shared" si="31"/>
        <v>0.1</v>
      </c>
      <c r="J244" s="30">
        <v>39919</v>
      </c>
      <c r="K244" s="25" t="s">
        <v>85</v>
      </c>
      <c r="L244" s="25">
        <v>1</v>
      </c>
      <c r="M244" s="31" t="s">
        <v>86</v>
      </c>
    </row>
    <row r="245" spans="1:13" ht="39" thickBot="1">
      <c r="A245" s="177" t="s">
        <v>177</v>
      </c>
      <c r="B245" s="178" t="s">
        <v>42</v>
      </c>
      <c r="C245" s="178" t="s">
        <v>72</v>
      </c>
      <c r="D245" s="180">
        <v>40</v>
      </c>
      <c r="E245" s="181">
        <v>0.2</v>
      </c>
      <c r="F245" s="181">
        <v>0.4</v>
      </c>
      <c r="G245" s="183">
        <f aca="true" t="shared" si="33" ref="G245:G252">SUM(E245)*2.5</f>
        <v>0.5</v>
      </c>
      <c r="H245" s="255">
        <f t="shared" si="32"/>
        <v>1</v>
      </c>
      <c r="I245" s="217">
        <f t="shared" si="31"/>
        <v>0.1</v>
      </c>
      <c r="J245" s="171">
        <v>39919</v>
      </c>
      <c r="K245" s="167" t="s">
        <v>85</v>
      </c>
      <c r="L245" s="167">
        <v>3</v>
      </c>
      <c r="M245" s="172" t="s">
        <v>87</v>
      </c>
    </row>
    <row r="246" spans="1:13" ht="16.5" customHeight="1" hidden="1">
      <c r="A246" s="288" t="s">
        <v>19</v>
      </c>
      <c r="B246" s="289" t="s">
        <v>42</v>
      </c>
      <c r="C246" s="289" t="s">
        <v>72</v>
      </c>
      <c r="D246" s="290">
        <v>40</v>
      </c>
      <c r="E246" s="295">
        <v>0.2</v>
      </c>
      <c r="F246" s="295">
        <v>0.4</v>
      </c>
      <c r="G246" s="296">
        <f t="shared" si="33"/>
        <v>0.5</v>
      </c>
      <c r="H246" s="293">
        <f t="shared" si="32"/>
        <v>1</v>
      </c>
      <c r="I246" s="273">
        <f t="shared" si="31"/>
        <v>0.1</v>
      </c>
      <c r="J246" s="274">
        <v>39920</v>
      </c>
      <c r="K246" s="268" t="s">
        <v>85</v>
      </c>
      <c r="L246" s="268">
        <v>1</v>
      </c>
      <c r="M246" s="275" t="s">
        <v>87</v>
      </c>
    </row>
    <row r="247" spans="1:13" ht="16.5" customHeight="1" hidden="1">
      <c r="A247" s="267" t="s">
        <v>20</v>
      </c>
      <c r="B247" s="268" t="s">
        <v>42</v>
      </c>
      <c r="C247" s="268" t="s">
        <v>72</v>
      </c>
      <c r="D247" s="269">
        <v>40</v>
      </c>
      <c r="E247" s="277">
        <v>0.2</v>
      </c>
      <c r="F247" s="277">
        <v>0.4</v>
      </c>
      <c r="G247" s="278">
        <f t="shared" si="33"/>
        <v>0.5</v>
      </c>
      <c r="H247" s="272">
        <f t="shared" si="32"/>
        <v>1</v>
      </c>
      <c r="I247" s="273">
        <f t="shared" si="31"/>
        <v>0.1</v>
      </c>
      <c r="J247" s="274">
        <v>39921</v>
      </c>
      <c r="K247" s="268" t="s">
        <v>85</v>
      </c>
      <c r="L247" s="268">
        <v>1</v>
      </c>
      <c r="M247" s="275" t="s">
        <v>87</v>
      </c>
    </row>
    <row r="248" spans="1:13" ht="16.5" customHeight="1" hidden="1">
      <c r="A248" s="267" t="s">
        <v>24</v>
      </c>
      <c r="B248" s="268" t="s">
        <v>42</v>
      </c>
      <c r="C248" s="268" t="s">
        <v>72</v>
      </c>
      <c r="D248" s="269">
        <v>40</v>
      </c>
      <c r="E248" s="277">
        <v>0.2</v>
      </c>
      <c r="F248" s="277">
        <v>0.4</v>
      </c>
      <c r="G248" s="278">
        <f t="shared" si="33"/>
        <v>0.5</v>
      </c>
      <c r="H248" s="272">
        <f t="shared" si="32"/>
        <v>1</v>
      </c>
      <c r="I248" s="273">
        <f t="shared" si="31"/>
        <v>0.1</v>
      </c>
      <c r="J248" s="274">
        <v>39922</v>
      </c>
      <c r="K248" s="268" t="s">
        <v>85</v>
      </c>
      <c r="L248" s="268">
        <v>1</v>
      </c>
      <c r="M248" s="275" t="s">
        <v>87</v>
      </c>
    </row>
    <row r="249" spans="1:13" ht="16.5" customHeight="1" hidden="1">
      <c r="A249" s="267" t="s">
        <v>34</v>
      </c>
      <c r="B249" s="268" t="s">
        <v>42</v>
      </c>
      <c r="C249" s="268" t="s">
        <v>72</v>
      </c>
      <c r="D249" s="269">
        <v>40</v>
      </c>
      <c r="E249" s="277">
        <v>0.2</v>
      </c>
      <c r="F249" s="277">
        <v>0.4</v>
      </c>
      <c r="G249" s="278">
        <f t="shared" si="33"/>
        <v>0.5</v>
      </c>
      <c r="H249" s="272">
        <f t="shared" si="32"/>
        <v>1</v>
      </c>
      <c r="I249" s="273">
        <f t="shared" si="31"/>
        <v>0.1</v>
      </c>
      <c r="J249" s="274">
        <v>39923</v>
      </c>
      <c r="K249" s="268" t="s">
        <v>85</v>
      </c>
      <c r="L249" s="268">
        <v>1</v>
      </c>
      <c r="M249" s="275" t="s">
        <v>87</v>
      </c>
    </row>
    <row r="250" spans="1:13" ht="16.5" customHeight="1" hidden="1">
      <c r="A250" s="267" t="s">
        <v>31</v>
      </c>
      <c r="B250" s="268" t="s">
        <v>42</v>
      </c>
      <c r="C250" s="268" t="s">
        <v>72</v>
      </c>
      <c r="D250" s="269">
        <v>40</v>
      </c>
      <c r="E250" s="277">
        <v>0.2</v>
      </c>
      <c r="F250" s="277">
        <v>0.4</v>
      </c>
      <c r="G250" s="278">
        <f t="shared" si="33"/>
        <v>0.5</v>
      </c>
      <c r="H250" s="272">
        <f t="shared" si="32"/>
        <v>1</v>
      </c>
      <c r="I250" s="273">
        <f t="shared" si="31"/>
        <v>0.1</v>
      </c>
      <c r="J250" s="274">
        <v>39924</v>
      </c>
      <c r="K250" s="268" t="s">
        <v>85</v>
      </c>
      <c r="L250" s="268">
        <v>1</v>
      </c>
      <c r="M250" s="275" t="s">
        <v>87</v>
      </c>
    </row>
    <row r="251" spans="1:13" s="173" customFormat="1" ht="13.5" hidden="1" thickBot="1">
      <c r="A251" s="267" t="s">
        <v>4</v>
      </c>
      <c r="B251" s="268" t="s">
        <v>42</v>
      </c>
      <c r="C251" s="268" t="s">
        <v>72</v>
      </c>
      <c r="D251" s="269">
        <v>40</v>
      </c>
      <c r="E251" s="277">
        <v>0.2</v>
      </c>
      <c r="F251" s="277">
        <v>0.4</v>
      </c>
      <c r="G251" s="278">
        <f t="shared" si="33"/>
        <v>0.5</v>
      </c>
      <c r="H251" s="272">
        <f t="shared" si="32"/>
        <v>1</v>
      </c>
      <c r="I251" s="273">
        <f t="shared" si="31"/>
        <v>0.1</v>
      </c>
      <c r="J251" s="274">
        <v>39925</v>
      </c>
      <c r="K251" s="268" t="s">
        <v>85</v>
      </c>
      <c r="L251" s="268">
        <v>1</v>
      </c>
      <c r="M251" s="275" t="s">
        <v>87</v>
      </c>
    </row>
    <row r="252" spans="1:13" s="173" customFormat="1" ht="16.5" customHeight="1" hidden="1" thickBot="1">
      <c r="A252" s="279" t="s">
        <v>30</v>
      </c>
      <c r="B252" s="280" t="s">
        <v>42</v>
      </c>
      <c r="C252" s="280" t="s">
        <v>72</v>
      </c>
      <c r="D252" s="281">
        <v>40</v>
      </c>
      <c r="E252" s="282">
        <v>0.2</v>
      </c>
      <c r="F252" s="282">
        <v>0.4</v>
      </c>
      <c r="G252" s="283">
        <f t="shared" si="33"/>
        <v>0.5</v>
      </c>
      <c r="H252" s="284">
        <f t="shared" si="32"/>
        <v>1</v>
      </c>
      <c r="I252" s="285">
        <f t="shared" si="31"/>
        <v>0.1</v>
      </c>
      <c r="J252" s="294">
        <v>39926</v>
      </c>
      <c r="K252" s="280" t="s">
        <v>85</v>
      </c>
      <c r="L252" s="280">
        <v>1</v>
      </c>
      <c r="M252" s="286" t="s">
        <v>87</v>
      </c>
    </row>
    <row r="253" spans="1:13" s="48" customFormat="1" ht="16.5" customHeight="1" hidden="1" thickBot="1">
      <c r="A253" s="126"/>
      <c r="B253" s="127" t="s">
        <v>42</v>
      </c>
      <c r="C253" s="127" t="s">
        <v>71</v>
      </c>
      <c r="D253" s="127"/>
      <c r="E253" s="127"/>
      <c r="F253" s="127"/>
      <c r="G253" s="127"/>
      <c r="H253" s="128"/>
      <c r="I253" s="226"/>
      <c r="J253" s="143"/>
      <c r="K253" s="127"/>
      <c r="L253" s="127"/>
      <c r="M253" s="128"/>
    </row>
    <row r="254" spans="1:13" s="23" customFormat="1" ht="16.5" customHeight="1" hidden="1">
      <c r="A254" s="113" t="s">
        <v>10</v>
      </c>
      <c r="B254" s="36" t="s">
        <v>42</v>
      </c>
      <c r="C254" s="36" t="s">
        <v>71</v>
      </c>
      <c r="D254" s="52">
        <v>30</v>
      </c>
      <c r="E254" s="259">
        <v>0.258</v>
      </c>
      <c r="F254" s="259" t="s">
        <v>121</v>
      </c>
      <c r="G254" s="260">
        <f>SUM(E254)*2.5</f>
        <v>0.645</v>
      </c>
      <c r="H254" s="261" t="s">
        <v>121</v>
      </c>
      <c r="I254" s="262">
        <f aca="true" t="shared" si="34" ref="I254:I271">SUM(G254/5)</f>
        <v>0.129</v>
      </c>
      <c r="J254" s="263">
        <v>40009</v>
      </c>
      <c r="K254" s="36" t="s">
        <v>85</v>
      </c>
      <c r="L254" s="36">
        <v>13</v>
      </c>
      <c r="M254" s="56" t="s">
        <v>86</v>
      </c>
    </row>
    <row r="255" spans="1:13" ht="16.5" customHeight="1" hidden="1">
      <c r="A255" s="24" t="s">
        <v>44</v>
      </c>
      <c r="B255" s="25" t="s">
        <v>42</v>
      </c>
      <c r="C255" s="25" t="s">
        <v>71</v>
      </c>
      <c r="D255" s="26">
        <v>30</v>
      </c>
      <c r="E255" s="27">
        <v>0.258</v>
      </c>
      <c r="F255" s="27" t="s">
        <v>121</v>
      </c>
      <c r="G255" s="97">
        <f>SUM(E255)*2.5</f>
        <v>0.645</v>
      </c>
      <c r="H255" s="264" t="s">
        <v>121</v>
      </c>
      <c r="I255" s="265">
        <f t="shared" si="34"/>
        <v>0.129</v>
      </c>
      <c r="J255" s="30">
        <v>40009</v>
      </c>
      <c r="K255" s="25" t="s">
        <v>85</v>
      </c>
      <c r="L255" s="25">
        <v>13</v>
      </c>
      <c r="M255" s="31" t="s">
        <v>86</v>
      </c>
    </row>
    <row r="256" spans="1:13" ht="16.5" customHeight="1" hidden="1">
      <c r="A256" s="24" t="s">
        <v>39</v>
      </c>
      <c r="B256" s="25" t="s">
        <v>42</v>
      </c>
      <c r="C256" s="25" t="s">
        <v>71</v>
      </c>
      <c r="D256" s="26">
        <v>30</v>
      </c>
      <c r="E256" s="98">
        <v>0.258</v>
      </c>
      <c r="F256" s="98" t="s">
        <v>121</v>
      </c>
      <c r="G256" s="99">
        <f>SUM(E256)*2.5</f>
        <v>0.645</v>
      </c>
      <c r="H256" s="266" t="s">
        <v>121</v>
      </c>
      <c r="I256" s="265">
        <f t="shared" si="34"/>
        <v>0.129</v>
      </c>
      <c r="J256" s="30">
        <v>39919</v>
      </c>
      <c r="K256" s="25" t="s">
        <v>85</v>
      </c>
      <c r="L256" s="25">
        <v>1</v>
      </c>
      <c r="M256" s="31" t="s">
        <v>86</v>
      </c>
    </row>
    <row r="257" spans="1:13" ht="16.5" customHeight="1" hidden="1">
      <c r="A257" s="24" t="s">
        <v>28</v>
      </c>
      <c r="B257" s="25" t="s">
        <v>42</v>
      </c>
      <c r="C257" s="25" t="s">
        <v>71</v>
      </c>
      <c r="D257" s="26">
        <v>30</v>
      </c>
      <c r="E257" s="27">
        <v>0.235</v>
      </c>
      <c r="F257" s="27" t="s">
        <v>121</v>
      </c>
      <c r="G257" s="97">
        <f>SUM(E257)*2.5</f>
        <v>0.5874999999999999</v>
      </c>
      <c r="H257" s="264" t="s">
        <v>121</v>
      </c>
      <c r="I257" s="265">
        <f t="shared" si="34"/>
        <v>0.11749999999999998</v>
      </c>
      <c r="J257" s="30">
        <v>39919</v>
      </c>
      <c r="K257" s="25" t="s">
        <v>85</v>
      </c>
      <c r="L257" s="25">
        <v>13</v>
      </c>
      <c r="M257" s="31" t="s">
        <v>86</v>
      </c>
    </row>
    <row r="258" spans="1:14" ht="16.5" customHeight="1" hidden="1">
      <c r="A258" s="121" t="s">
        <v>6</v>
      </c>
      <c r="B258" s="122" t="s">
        <v>42</v>
      </c>
      <c r="C258" s="122" t="s">
        <v>71</v>
      </c>
      <c r="D258" s="123">
        <v>30</v>
      </c>
      <c r="E258" s="152">
        <f>SUM(G258)/2.5</f>
        <v>0.16</v>
      </c>
      <c r="F258" s="152" t="s">
        <v>121</v>
      </c>
      <c r="G258" s="153">
        <v>0.4</v>
      </c>
      <c r="H258" s="287" t="s">
        <v>121</v>
      </c>
      <c r="I258" s="265">
        <f t="shared" si="34"/>
        <v>0.08</v>
      </c>
      <c r="J258" s="30">
        <v>39921</v>
      </c>
      <c r="K258" s="25" t="s">
        <v>85</v>
      </c>
      <c r="L258" s="25">
        <v>123</v>
      </c>
      <c r="M258" s="31"/>
      <c r="N258" s="11"/>
    </row>
    <row r="259" spans="1:13" ht="16.5" customHeight="1">
      <c r="A259" s="16" t="s">
        <v>40</v>
      </c>
      <c r="B259" s="17" t="s">
        <v>42</v>
      </c>
      <c r="C259" s="17" t="s">
        <v>71</v>
      </c>
      <c r="D259" s="18">
        <v>30</v>
      </c>
      <c r="E259" s="111">
        <f>SUM(F259)/100*D259</f>
        <v>0.2502</v>
      </c>
      <c r="F259" s="111">
        <v>0.834</v>
      </c>
      <c r="G259" s="112">
        <f>SUM(E259)*2.5</f>
        <v>0.6255</v>
      </c>
      <c r="H259" s="233">
        <f>SUM(F259)*2.5</f>
        <v>2.085</v>
      </c>
      <c r="I259" s="215">
        <f t="shared" si="34"/>
        <v>0.1251</v>
      </c>
      <c r="J259" s="40">
        <v>39919</v>
      </c>
      <c r="K259" s="38" t="s">
        <v>85</v>
      </c>
      <c r="L259" s="38">
        <v>13</v>
      </c>
      <c r="M259" s="41"/>
    </row>
    <row r="260" spans="1:13" ht="14.25" customHeight="1" hidden="1">
      <c r="A260" s="24" t="s">
        <v>22</v>
      </c>
      <c r="B260" s="25" t="s">
        <v>42</v>
      </c>
      <c r="C260" s="25" t="s">
        <v>71</v>
      </c>
      <c r="D260" s="26">
        <v>30</v>
      </c>
      <c r="E260" s="32">
        <v>0.3</v>
      </c>
      <c r="F260" s="32">
        <v>0.8</v>
      </c>
      <c r="G260" s="45">
        <f>SUM(E260)*2.5</f>
        <v>0.75</v>
      </c>
      <c r="H260" s="237">
        <f>SUBTOTAL(9,F260)*2.5</f>
        <v>2</v>
      </c>
      <c r="I260" s="216">
        <f t="shared" si="34"/>
        <v>0.15</v>
      </c>
      <c r="J260" s="30">
        <v>40009</v>
      </c>
      <c r="K260" s="25" t="s">
        <v>85</v>
      </c>
      <c r="L260" s="25">
        <v>1</v>
      </c>
      <c r="M260" s="31" t="s">
        <v>86</v>
      </c>
    </row>
    <row r="261" spans="1:13" ht="51.75" thickBot="1">
      <c r="A261" s="177" t="s">
        <v>176</v>
      </c>
      <c r="B261" s="178" t="s">
        <v>42</v>
      </c>
      <c r="C261" s="178" t="s">
        <v>71</v>
      </c>
      <c r="D261" s="180">
        <v>30</v>
      </c>
      <c r="E261" s="188">
        <f>SUM(G261)/2.5</f>
        <v>0.16</v>
      </c>
      <c r="F261" s="188">
        <f>SUM(E261/D261)*100</f>
        <v>0.5333333333333333</v>
      </c>
      <c r="G261" s="189">
        <v>0.4</v>
      </c>
      <c r="H261" s="255">
        <f>SUM(F261)*2.5</f>
        <v>1.3333333333333333</v>
      </c>
      <c r="I261" s="217">
        <f t="shared" si="34"/>
        <v>0.08</v>
      </c>
      <c r="J261" s="171">
        <v>39919</v>
      </c>
      <c r="K261" s="167" t="s">
        <v>85</v>
      </c>
      <c r="L261" s="167">
        <v>123</v>
      </c>
      <c r="M261" s="172" t="s">
        <v>175</v>
      </c>
    </row>
    <row r="262" spans="1:13" ht="16.5" customHeight="1" hidden="1">
      <c r="A262" s="288" t="s">
        <v>13</v>
      </c>
      <c r="B262" s="289" t="s">
        <v>42</v>
      </c>
      <c r="C262" s="289" t="s">
        <v>71</v>
      </c>
      <c r="D262" s="290">
        <v>30</v>
      </c>
      <c r="E262" s="291">
        <f>SUM(G262)/2.5</f>
        <v>0.16</v>
      </c>
      <c r="F262" s="291">
        <f>SUM(E262)/D262*100</f>
        <v>0.5333333333333333</v>
      </c>
      <c r="G262" s="292">
        <v>0.4</v>
      </c>
      <c r="H262" s="293">
        <f>SUM(F262)*2.5</f>
        <v>1.3333333333333333</v>
      </c>
      <c r="I262" s="273">
        <f t="shared" si="34"/>
        <v>0.08</v>
      </c>
      <c r="J262" s="274">
        <v>39920</v>
      </c>
      <c r="K262" s="268" t="s">
        <v>85</v>
      </c>
      <c r="L262" s="268">
        <v>123</v>
      </c>
      <c r="M262" s="275" t="s">
        <v>162</v>
      </c>
    </row>
    <row r="263" spans="1:13" ht="16.5" customHeight="1" hidden="1">
      <c r="A263" s="267" t="s">
        <v>17</v>
      </c>
      <c r="B263" s="268" t="s">
        <v>42</v>
      </c>
      <c r="C263" s="268" t="s">
        <v>71</v>
      </c>
      <c r="D263" s="269">
        <v>30</v>
      </c>
      <c r="E263" s="270">
        <f>SUM(G263)/2.5</f>
        <v>0.16</v>
      </c>
      <c r="F263" s="270">
        <f>SUM(E263)/D263*100</f>
        <v>0.5333333333333333</v>
      </c>
      <c r="G263" s="271">
        <v>0.4</v>
      </c>
      <c r="H263" s="276">
        <f>SUM(F263)*2.5</f>
        <v>1.3333333333333333</v>
      </c>
      <c r="I263" s="273">
        <f t="shared" si="34"/>
        <v>0.08</v>
      </c>
      <c r="J263" s="274">
        <v>39922</v>
      </c>
      <c r="K263" s="268" t="s">
        <v>85</v>
      </c>
      <c r="L263" s="268">
        <v>123</v>
      </c>
      <c r="M263" s="275" t="s">
        <v>175</v>
      </c>
    </row>
    <row r="264" spans="1:13" ht="16.5" customHeight="1" hidden="1">
      <c r="A264" s="267" t="s">
        <v>1</v>
      </c>
      <c r="B264" s="268" t="s">
        <v>42</v>
      </c>
      <c r="C264" s="268" t="s">
        <v>71</v>
      </c>
      <c r="D264" s="269">
        <v>30</v>
      </c>
      <c r="E264" s="277">
        <v>0.2</v>
      </c>
      <c r="F264" s="277">
        <v>0.5</v>
      </c>
      <c r="G264" s="278">
        <v>0.5</v>
      </c>
      <c r="H264" s="272">
        <v>1.3</v>
      </c>
      <c r="I264" s="273">
        <f t="shared" si="34"/>
        <v>0.1</v>
      </c>
      <c r="J264" s="274">
        <v>39924</v>
      </c>
      <c r="K264" s="268" t="s">
        <v>85</v>
      </c>
      <c r="L264" s="268"/>
      <c r="M264" s="275" t="s">
        <v>86</v>
      </c>
    </row>
    <row r="265" spans="1:13" ht="16.5" customHeight="1" hidden="1">
      <c r="A265" s="267" t="s">
        <v>19</v>
      </c>
      <c r="B265" s="268" t="s">
        <v>42</v>
      </c>
      <c r="C265" s="268" t="s">
        <v>71</v>
      </c>
      <c r="D265" s="269">
        <v>30</v>
      </c>
      <c r="E265" s="277">
        <v>0.2</v>
      </c>
      <c r="F265" s="277">
        <v>0.5</v>
      </c>
      <c r="G265" s="278">
        <v>0.5</v>
      </c>
      <c r="H265" s="272">
        <v>1.3</v>
      </c>
      <c r="I265" s="273">
        <f t="shared" si="34"/>
        <v>0.1</v>
      </c>
      <c r="J265" s="274">
        <v>39925</v>
      </c>
      <c r="K265" s="268" t="s">
        <v>85</v>
      </c>
      <c r="L265" s="268"/>
      <c r="M265" s="275"/>
    </row>
    <row r="266" spans="1:13" ht="16.5" customHeight="1" hidden="1">
      <c r="A266" s="267" t="s">
        <v>4</v>
      </c>
      <c r="B266" s="268" t="s">
        <v>42</v>
      </c>
      <c r="C266" s="268" t="s">
        <v>71</v>
      </c>
      <c r="D266" s="269">
        <v>30</v>
      </c>
      <c r="E266" s="277">
        <v>0.2</v>
      </c>
      <c r="F266" s="277">
        <v>0.5</v>
      </c>
      <c r="G266" s="278">
        <f>SUM(E266)*2.5</f>
        <v>0.5</v>
      </c>
      <c r="H266" s="272">
        <v>1.3</v>
      </c>
      <c r="I266" s="273">
        <f t="shared" si="34"/>
        <v>0.1</v>
      </c>
      <c r="J266" s="274">
        <v>39929</v>
      </c>
      <c r="K266" s="268" t="s">
        <v>85</v>
      </c>
      <c r="L266" s="268">
        <v>1</v>
      </c>
      <c r="M266" s="275" t="s">
        <v>86</v>
      </c>
    </row>
    <row r="267" spans="1:13" ht="16.5" customHeight="1" hidden="1">
      <c r="A267" s="267" t="s">
        <v>30</v>
      </c>
      <c r="B267" s="268" t="s">
        <v>42</v>
      </c>
      <c r="C267" s="268" t="s">
        <v>71</v>
      </c>
      <c r="D267" s="269">
        <v>30</v>
      </c>
      <c r="E267" s="277">
        <v>0.2</v>
      </c>
      <c r="F267" s="277">
        <v>0.5</v>
      </c>
      <c r="G267" s="278">
        <f>SUM(E267)*2.5</f>
        <v>0.5</v>
      </c>
      <c r="H267" s="272">
        <v>1.3</v>
      </c>
      <c r="I267" s="273">
        <f t="shared" si="34"/>
        <v>0.1</v>
      </c>
      <c r="J267" s="274">
        <v>39930</v>
      </c>
      <c r="K267" s="268" t="s">
        <v>85</v>
      </c>
      <c r="L267" s="268">
        <v>1</v>
      </c>
      <c r="M267" s="275" t="s">
        <v>86</v>
      </c>
    </row>
    <row r="268" spans="1:13" s="173" customFormat="1" ht="13.5" hidden="1" thickBot="1">
      <c r="A268" s="267" t="s">
        <v>24</v>
      </c>
      <c r="B268" s="268" t="s">
        <v>42</v>
      </c>
      <c r="C268" s="268" t="s">
        <v>71</v>
      </c>
      <c r="D268" s="269">
        <v>30</v>
      </c>
      <c r="E268" s="277">
        <v>0.2</v>
      </c>
      <c r="F268" s="277">
        <v>0.5</v>
      </c>
      <c r="G268" s="278">
        <f>SUM(E268)*2.5</f>
        <v>0.5</v>
      </c>
      <c r="H268" s="272">
        <f>SUM(F268)*2.5</f>
        <v>1.25</v>
      </c>
      <c r="I268" s="273">
        <f t="shared" si="34"/>
        <v>0.1</v>
      </c>
      <c r="J268" s="274">
        <v>39926</v>
      </c>
      <c r="K268" s="268" t="s">
        <v>85</v>
      </c>
      <c r="L268" s="268">
        <v>1</v>
      </c>
      <c r="M268" s="275" t="s">
        <v>86</v>
      </c>
    </row>
    <row r="269" spans="1:13" s="173" customFormat="1" ht="16.5" customHeight="1" hidden="1">
      <c r="A269" s="267" t="s">
        <v>20</v>
      </c>
      <c r="B269" s="268" t="s">
        <v>42</v>
      </c>
      <c r="C269" s="268" t="s">
        <v>71</v>
      </c>
      <c r="D269" s="269">
        <v>30</v>
      </c>
      <c r="E269" s="277">
        <v>0.2</v>
      </c>
      <c r="F269" s="277">
        <v>0.5</v>
      </c>
      <c r="G269" s="278">
        <f>SUM(E269)*2.5</f>
        <v>0.5</v>
      </c>
      <c r="H269" s="272">
        <f>SUM(F269)*2.5</f>
        <v>1.25</v>
      </c>
      <c r="I269" s="273">
        <f t="shared" si="34"/>
        <v>0.1</v>
      </c>
      <c r="J269" s="274">
        <v>39927</v>
      </c>
      <c r="K269" s="268" t="s">
        <v>85</v>
      </c>
      <c r="L269" s="268">
        <v>1</v>
      </c>
      <c r="M269" s="275" t="s">
        <v>86</v>
      </c>
    </row>
    <row r="270" spans="1:13" s="173" customFormat="1" ht="16.5" customHeight="1" hidden="1">
      <c r="A270" s="279" t="s">
        <v>31</v>
      </c>
      <c r="B270" s="280" t="s">
        <v>42</v>
      </c>
      <c r="C270" s="280" t="s">
        <v>71</v>
      </c>
      <c r="D270" s="281">
        <v>30</v>
      </c>
      <c r="E270" s="282">
        <v>0.2</v>
      </c>
      <c r="F270" s="282">
        <v>0.5</v>
      </c>
      <c r="G270" s="283">
        <f>SUM(E270)*2.5</f>
        <v>0.5</v>
      </c>
      <c r="H270" s="284">
        <f>SUM(F270)*2.5</f>
        <v>1.25</v>
      </c>
      <c r="I270" s="285">
        <f t="shared" si="34"/>
        <v>0.1</v>
      </c>
      <c r="J270" s="274">
        <v>39928</v>
      </c>
      <c r="K270" s="280" t="s">
        <v>85</v>
      </c>
      <c r="L270" s="280">
        <v>1</v>
      </c>
      <c r="M270" s="286" t="s">
        <v>86</v>
      </c>
    </row>
    <row r="271" spans="1:13" s="173" customFormat="1" ht="16.5" customHeight="1" hidden="1" thickBot="1">
      <c r="A271" s="177" t="s">
        <v>17</v>
      </c>
      <c r="B271" s="178" t="s">
        <v>42</v>
      </c>
      <c r="C271" s="178" t="s">
        <v>71</v>
      </c>
      <c r="D271" s="180">
        <v>30</v>
      </c>
      <c r="E271" s="188">
        <f>SUM(G271)/2.5</f>
        <v>0.16</v>
      </c>
      <c r="F271" s="188">
        <f>SUM(E271)/D271*100</f>
        <v>0.5333333333333333</v>
      </c>
      <c r="G271" s="189">
        <v>0.4</v>
      </c>
      <c r="H271" s="256">
        <f>SUM(F271)*2.5</f>
        <v>1.3333333333333333</v>
      </c>
      <c r="I271" s="221">
        <f t="shared" si="34"/>
        <v>0.08</v>
      </c>
      <c r="J271" s="171">
        <v>39922</v>
      </c>
      <c r="K271" s="178" t="s">
        <v>85</v>
      </c>
      <c r="L271" s="178">
        <v>123</v>
      </c>
      <c r="M271" s="185" t="s">
        <v>86</v>
      </c>
    </row>
    <row r="272" spans="1:13" ht="16.5" customHeight="1" hidden="1" thickBot="1">
      <c r="A272" s="142"/>
      <c r="B272" s="143" t="s">
        <v>46</v>
      </c>
      <c r="C272" s="143" t="s">
        <v>66</v>
      </c>
      <c r="D272" s="143"/>
      <c r="E272" s="143"/>
      <c r="F272" s="143"/>
      <c r="G272" s="143"/>
      <c r="H272" s="144"/>
      <c r="I272" s="214"/>
      <c r="J272" s="143"/>
      <c r="K272" s="143"/>
      <c r="L272" s="143"/>
      <c r="M272" s="144"/>
    </row>
    <row r="273" spans="1:13" s="23" customFormat="1" ht="16.5" customHeight="1">
      <c r="A273" s="16" t="s">
        <v>45</v>
      </c>
      <c r="B273" s="17" t="s">
        <v>46</v>
      </c>
      <c r="C273" s="17" t="s">
        <v>156</v>
      </c>
      <c r="D273" s="18">
        <v>224</v>
      </c>
      <c r="E273" s="19">
        <v>1.26</v>
      </c>
      <c r="F273" s="19">
        <f aca="true" t="shared" si="35" ref="F273:F279">SUM(E273)/D273*100</f>
        <v>0.5625</v>
      </c>
      <c r="G273" s="96">
        <f>SUM(E273)*2.5</f>
        <v>3.15</v>
      </c>
      <c r="H273" s="248">
        <f>SUM(F273)*2.5</f>
        <v>1.40625</v>
      </c>
      <c r="I273" s="218">
        <f aca="true" t="shared" si="36" ref="I273:I279">SUM(G273/5)</f>
        <v>0.63</v>
      </c>
      <c r="J273" s="21">
        <v>39981</v>
      </c>
      <c r="K273" s="17" t="s">
        <v>81</v>
      </c>
      <c r="L273" s="17">
        <v>13</v>
      </c>
      <c r="M273" s="22"/>
    </row>
    <row r="274" spans="1:13" s="7" customFormat="1" ht="16.5" customHeight="1" hidden="1">
      <c r="A274" s="24" t="s">
        <v>11</v>
      </c>
      <c r="B274" s="25" t="s">
        <v>46</v>
      </c>
      <c r="C274" s="25" t="s">
        <v>157</v>
      </c>
      <c r="D274" s="26">
        <v>221</v>
      </c>
      <c r="E274" s="27">
        <v>1.24</v>
      </c>
      <c r="F274" s="27">
        <f t="shared" si="35"/>
        <v>0.5610859728506787</v>
      </c>
      <c r="G274" s="97">
        <f>SUM(E274)*2.5</f>
        <v>3.1</v>
      </c>
      <c r="H274" s="231">
        <f>SUM(F274)*2.5</f>
        <v>1.4027149321266967</v>
      </c>
      <c r="I274" s="216">
        <f t="shared" si="36"/>
        <v>0.62</v>
      </c>
      <c r="J274" s="30">
        <v>39918</v>
      </c>
      <c r="K274" s="25" t="s">
        <v>81</v>
      </c>
      <c r="L274" s="25">
        <v>13</v>
      </c>
      <c r="M274" s="31"/>
    </row>
    <row r="275" spans="1:14" s="10" customFormat="1" ht="16.5" customHeight="1" hidden="1">
      <c r="A275" s="24" t="s">
        <v>27</v>
      </c>
      <c r="B275" s="25" t="s">
        <v>46</v>
      </c>
      <c r="C275" s="25" t="s">
        <v>157</v>
      </c>
      <c r="D275" s="26">
        <v>226</v>
      </c>
      <c r="E275" s="32">
        <v>1.2</v>
      </c>
      <c r="F275" s="101">
        <f t="shared" si="35"/>
        <v>0.5309734513274336</v>
      </c>
      <c r="G275" s="102">
        <v>3.1</v>
      </c>
      <c r="H275" s="249">
        <f>SUM(F275)*2.5</f>
        <v>1.327433628318584</v>
      </c>
      <c r="I275" s="216">
        <f t="shared" si="36"/>
        <v>0.62</v>
      </c>
      <c r="J275" s="30">
        <v>40009</v>
      </c>
      <c r="K275" s="25" t="s">
        <v>81</v>
      </c>
      <c r="L275" s="25">
        <v>13</v>
      </c>
      <c r="M275" s="31"/>
      <c r="N275" s="9"/>
    </row>
    <row r="276" spans="1:13" ht="16.5" customHeight="1" hidden="1">
      <c r="A276" s="24" t="s">
        <v>14</v>
      </c>
      <c r="B276" s="25" t="s">
        <v>46</v>
      </c>
      <c r="C276" s="25" t="s">
        <v>157</v>
      </c>
      <c r="D276" s="26">
        <v>216</v>
      </c>
      <c r="E276" s="27">
        <v>1.104</v>
      </c>
      <c r="F276" s="27">
        <f t="shared" si="35"/>
        <v>0.5111111111111112</v>
      </c>
      <c r="G276" s="97">
        <f>SUM(E276)*2.5</f>
        <v>2.7600000000000002</v>
      </c>
      <c r="H276" s="231">
        <f>SUM(F276)*2.5</f>
        <v>1.277777777777778</v>
      </c>
      <c r="I276" s="216">
        <f t="shared" si="36"/>
        <v>0.552</v>
      </c>
      <c r="J276" s="30">
        <v>39918</v>
      </c>
      <c r="K276" s="25" t="s">
        <v>81</v>
      </c>
      <c r="L276" s="25">
        <v>13</v>
      </c>
      <c r="M276" s="31"/>
    </row>
    <row r="277" spans="1:13" ht="16.5" customHeight="1" hidden="1">
      <c r="A277" s="24" t="s">
        <v>7</v>
      </c>
      <c r="B277" s="25" t="s">
        <v>46</v>
      </c>
      <c r="C277" s="25" t="s">
        <v>157</v>
      </c>
      <c r="D277" s="26">
        <v>224</v>
      </c>
      <c r="E277" s="27">
        <v>1.06</v>
      </c>
      <c r="F277" s="27">
        <f t="shared" si="35"/>
        <v>0.47321428571428575</v>
      </c>
      <c r="G277" s="97">
        <f>SUM(E277)*2.5</f>
        <v>2.6500000000000004</v>
      </c>
      <c r="H277" s="231">
        <f>SUM(F277)*2.5</f>
        <v>1.1830357142857144</v>
      </c>
      <c r="I277" s="216">
        <f t="shared" si="36"/>
        <v>0.53</v>
      </c>
      <c r="J277" s="30">
        <v>39918</v>
      </c>
      <c r="K277" s="25" t="s">
        <v>81</v>
      </c>
      <c r="L277" s="25">
        <v>13</v>
      </c>
      <c r="M277" s="31"/>
    </row>
    <row r="278" spans="1:14" ht="16.5" customHeight="1" hidden="1">
      <c r="A278" s="24" t="s">
        <v>0</v>
      </c>
      <c r="B278" s="25" t="s">
        <v>46</v>
      </c>
      <c r="C278" s="25" t="s">
        <v>157</v>
      </c>
      <c r="D278" s="26">
        <v>211</v>
      </c>
      <c r="E278" s="27">
        <v>0.979</v>
      </c>
      <c r="F278" s="27">
        <f t="shared" si="35"/>
        <v>0.46398104265402845</v>
      </c>
      <c r="G278" s="97">
        <f>SUM(E278)*2.5</f>
        <v>2.4475</v>
      </c>
      <c r="H278" s="231">
        <f>SUM(F278)*2.5</f>
        <v>1.1599526066350712</v>
      </c>
      <c r="I278" s="216">
        <f t="shared" si="36"/>
        <v>0.48949999999999994</v>
      </c>
      <c r="J278" s="30">
        <v>39918</v>
      </c>
      <c r="K278" s="25" t="s">
        <v>81</v>
      </c>
      <c r="L278" s="25">
        <v>13</v>
      </c>
      <c r="M278" s="31"/>
      <c r="N278" s="11"/>
    </row>
    <row r="279" spans="1:13" s="173" customFormat="1" ht="16.5" customHeight="1" thickBot="1">
      <c r="A279" s="177" t="s">
        <v>20</v>
      </c>
      <c r="B279" s="178" t="s">
        <v>46</v>
      </c>
      <c r="C279" s="178" t="s">
        <v>157</v>
      </c>
      <c r="D279" s="180">
        <v>224</v>
      </c>
      <c r="E279" s="188">
        <f>SUM(G279)/2.5</f>
        <v>0.72</v>
      </c>
      <c r="F279" s="188">
        <f t="shared" si="35"/>
        <v>0.3214285714285714</v>
      </c>
      <c r="G279" s="189">
        <v>1.8</v>
      </c>
      <c r="H279" s="256">
        <f>SUM(F279)*2.5</f>
        <v>0.8035714285714285</v>
      </c>
      <c r="I279" s="221">
        <f t="shared" si="36"/>
        <v>0.36</v>
      </c>
      <c r="J279" s="184">
        <v>39918</v>
      </c>
      <c r="K279" s="178" t="s">
        <v>81</v>
      </c>
      <c r="L279" s="178">
        <v>123</v>
      </c>
      <c r="M279" s="185"/>
    </row>
    <row r="280" spans="1:13" ht="16.5" customHeight="1" hidden="1" thickBot="1">
      <c r="A280" s="142"/>
      <c r="B280" s="143" t="s">
        <v>46</v>
      </c>
      <c r="C280" s="143" t="s">
        <v>67</v>
      </c>
      <c r="D280" s="143"/>
      <c r="E280" s="143"/>
      <c r="F280" s="143"/>
      <c r="G280" s="143"/>
      <c r="H280" s="144"/>
      <c r="I280" s="214"/>
      <c r="J280" s="143"/>
      <c r="K280" s="143"/>
      <c r="L280" s="143"/>
      <c r="M280" s="144"/>
    </row>
    <row r="281" spans="1:13" s="23" customFormat="1" ht="16.5" customHeight="1">
      <c r="A281" s="16" t="s">
        <v>27</v>
      </c>
      <c r="B281" s="17" t="s">
        <v>46</v>
      </c>
      <c r="C281" s="17" t="s">
        <v>158</v>
      </c>
      <c r="D281" s="18">
        <v>259</v>
      </c>
      <c r="E281" s="105">
        <v>1.5</v>
      </c>
      <c r="F281" s="105">
        <f aca="true" t="shared" si="37" ref="F281:F287">SUM(E281)/D281*100</f>
        <v>0.5791505791505791</v>
      </c>
      <c r="G281" s="106">
        <v>3.7</v>
      </c>
      <c r="H281" s="257">
        <f aca="true" t="shared" si="38" ref="H281:H287">SUM(F281)*2.5</f>
        <v>1.4478764478764479</v>
      </c>
      <c r="I281" s="218">
        <f aca="true" t="shared" si="39" ref="I281:I287">SUM(G281/5)</f>
        <v>0.74</v>
      </c>
      <c r="J281" s="21">
        <v>40009</v>
      </c>
      <c r="K281" s="17" t="s">
        <v>81</v>
      </c>
      <c r="L281" s="17">
        <v>13</v>
      </c>
      <c r="M281" s="22"/>
    </row>
    <row r="282" spans="1:13" s="7" customFormat="1" ht="16.5" customHeight="1" hidden="1">
      <c r="A282" s="24" t="s">
        <v>45</v>
      </c>
      <c r="B282" s="25" t="s">
        <v>46</v>
      </c>
      <c r="C282" s="25" t="s">
        <v>159</v>
      </c>
      <c r="D282" s="26">
        <v>257</v>
      </c>
      <c r="E282" s="27">
        <v>1.29</v>
      </c>
      <c r="F282" s="27">
        <f t="shared" si="37"/>
        <v>0.5019455252918288</v>
      </c>
      <c r="G282" s="97">
        <f>SUM(E282)*2.5</f>
        <v>3.225</v>
      </c>
      <c r="H282" s="231">
        <f t="shared" si="38"/>
        <v>1.254863813229572</v>
      </c>
      <c r="I282" s="216">
        <f t="shared" si="39"/>
        <v>0.645</v>
      </c>
      <c r="J282" s="30">
        <v>39981</v>
      </c>
      <c r="K282" s="25" t="s">
        <v>81</v>
      </c>
      <c r="L282" s="25">
        <v>13</v>
      </c>
      <c r="M282" s="31"/>
    </row>
    <row r="283" spans="1:14" s="10" customFormat="1" ht="16.5" customHeight="1" hidden="1">
      <c r="A283" s="24" t="s">
        <v>14</v>
      </c>
      <c r="B283" s="25" t="s">
        <v>46</v>
      </c>
      <c r="C283" s="25" t="s">
        <v>159</v>
      </c>
      <c r="D283" s="26">
        <v>230</v>
      </c>
      <c r="E283" s="27">
        <v>1.111</v>
      </c>
      <c r="F283" s="27">
        <f t="shared" si="37"/>
        <v>0.4830434782608696</v>
      </c>
      <c r="G283" s="97">
        <f>SUM(E283)*2.5</f>
        <v>2.7775</v>
      </c>
      <c r="H283" s="231">
        <f t="shared" si="38"/>
        <v>1.2076086956521739</v>
      </c>
      <c r="I283" s="216">
        <f t="shared" si="39"/>
        <v>0.5555</v>
      </c>
      <c r="J283" s="30">
        <v>39918</v>
      </c>
      <c r="K283" s="25" t="s">
        <v>81</v>
      </c>
      <c r="L283" s="25">
        <v>13</v>
      </c>
      <c r="M283" s="31"/>
      <c r="N283" s="9"/>
    </row>
    <row r="284" spans="1:13" ht="16.5" customHeight="1" hidden="1">
      <c r="A284" s="24" t="s">
        <v>7</v>
      </c>
      <c r="B284" s="25" t="s">
        <v>46</v>
      </c>
      <c r="C284" s="25" t="s">
        <v>159</v>
      </c>
      <c r="D284" s="26">
        <v>238</v>
      </c>
      <c r="E284" s="27">
        <v>1.11</v>
      </c>
      <c r="F284" s="27">
        <f t="shared" si="37"/>
        <v>0.46638655462184875</v>
      </c>
      <c r="G284" s="97">
        <f>SUM(E284)*2.5</f>
        <v>2.7750000000000004</v>
      </c>
      <c r="H284" s="231">
        <f t="shared" si="38"/>
        <v>1.165966386554622</v>
      </c>
      <c r="I284" s="216">
        <f t="shared" si="39"/>
        <v>0.555</v>
      </c>
      <c r="J284" s="30">
        <v>39918</v>
      </c>
      <c r="K284" s="25" t="s">
        <v>81</v>
      </c>
      <c r="L284" s="25">
        <v>13</v>
      </c>
      <c r="M284" s="31"/>
    </row>
    <row r="285" spans="1:14" ht="16.5" customHeight="1" hidden="1">
      <c r="A285" s="24" t="s">
        <v>11</v>
      </c>
      <c r="B285" s="25" t="s">
        <v>46</v>
      </c>
      <c r="C285" s="25" t="s">
        <v>159</v>
      </c>
      <c r="D285" s="26">
        <v>220</v>
      </c>
      <c r="E285" s="27">
        <v>1.07</v>
      </c>
      <c r="F285" s="27">
        <f t="shared" si="37"/>
        <v>0.48636363636363644</v>
      </c>
      <c r="G285" s="97">
        <f>SUM(E285)*2.5</f>
        <v>2.6750000000000003</v>
      </c>
      <c r="H285" s="231">
        <f t="shared" si="38"/>
        <v>1.215909090909091</v>
      </c>
      <c r="I285" s="216">
        <f t="shared" si="39"/>
        <v>0.535</v>
      </c>
      <c r="J285" s="30">
        <v>39918</v>
      </c>
      <c r="K285" s="25" t="s">
        <v>81</v>
      </c>
      <c r="L285" s="25">
        <v>13</v>
      </c>
      <c r="M285" s="31"/>
      <c r="N285" s="23"/>
    </row>
    <row r="286" spans="1:13" ht="16.5" customHeight="1" hidden="1">
      <c r="A286" s="24" t="s">
        <v>0</v>
      </c>
      <c r="B286" s="25" t="s">
        <v>46</v>
      </c>
      <c r="C286" s="25" t="s">
        <v>159</v>
      </c>
      <c r="D286" s="26">
        <v>218</v>
      </c>
      <c r="E286" s="27">
        <v>0.924</v>
      </c>
      <c r="F286" s="27">
        <f t="shared" si="37"/>
        <v>0.42385321100917434</v>
      </c>
      <c r="G286" s="97">
        <f>SUM(E286)*2.5</f>
        <v>2.31</v>
      </c>
      <c r="H286" s="231">
        <f t="shared" si="38"/>
        <v>1.0596330275229358</v>
      </c>
      <c r="I286" s="216">
        <f t="shared" si="39"/>
        <v>0.462</v>
      </c>
      <c r="J286" s="30">
        <v>39918</v>
      </c>
      <c r="K286" s="25" t="s">
        <v>81</v>
      </c>
      <c r="L286" s="25">
        <v>13</v>
      </c>
      <c r="M286" s="31"/>
    </row>
    <row r="287" spans="1:13" s="213" customFormat="1" ht="16.5" customHeight="1" thickBot="1">
      <c r="A287" s="207" t="s">
        <v>20</v>
      </c>
      <c r="B287" s="208" t="s">
        <v>46</v>
      </c>
      <c r="C287" s="208" t="s">
        <v>67</v>
      </c>
      <c r="D287" s="209">
        <v>238</v>
      </c>
      <c r="E287" s="210">
        <f>SUM(G287)/2.5</f>
        <v>0.8</v>
      </c>
      <c r="F287" s="210">
        <f t="shared" si="37"/>
        <v>0.33613445378151263</v>
      </c>
      <c r="G287" s="189">
        <v>2</v>
      </c>
      <c r="H287" s="256">
        <f t="shared" si="38"/>
        <v>0.8403361344537816</v>
      </c>
      <c r="I287" s="227">
        <f t="shared" si="39"/>
        <v>0.4</v>
      </c>
      <c r="J287" s="211">
        <v>40009</v>
      </c>
      <c r="K287" s="208" t="s">
        <v>81</v>
      </c>
      <c r="L287" s="208">
        <v>123</v>
      </c>
      <c r="M287" s="212"/>
    </row>
    <row r="288" ht="12.75">
      <c r="B288" s="57"/>
    </row>
    <row r="289" ht="13.5" thickBot="1">
      <c r="B289" s="57"/>
    </row>
    <row r="290" spans="1:13" s="12" customFormat="1" ht="15">
      <c r="A290" s="1" t="s">
        <v>147</v>
      </c>
      <c r="B290" s="87"/>
      <c r="C290" s="88"/>
      <c r="D290" s="88"/>
      <c r="E290" s="88"/>
      <c r="F290" s="89"/>
      <c r="H290" s="9"/>
      <c r="I290" s="9"/>
      <c r="J290" s="9"/>
      <c r="K290" s="9"/>
      <c r="L290" s="9"/>
      <c r="M290" s="9"/>
    </row>
    <row r="291" spans="1:13" s="12" customFormat="1" ht="15">
      <c r="A291" s="2">
        <v>1</v>
      </c>
      <c r="B291" s="90" t="s">
        <v>100</v>
      </c>
      <c r="C291" s="91"/>
      <c r="D291" s="91"/>
      <c r="E291" s="91"/>
      <c r="F291" s="92"/>
      <c r="H291" s="9"/>
      <c r="I291" s="9"/>
      <c r="J291" s="9"/>
      <c r="K291" s="9"/>
      <c r="L291" s="9"/>
      <c r="M291" s="9"/>
    </row>
    <row r="292" spans="1:13" s="12" customFormat="1" ht="15">
      <c r="A292" s="2">
        <v>2</v>
      </c>
      <c r="B292" s="90" t="s">
        <v>101</v>
      </c>
      <c r="C292" s="91"/>
      <c r="D292" s="91"/>
      <c r="E292" s="91"/>
      <c r="F292" s="92"/>
      <c r="H292" s="9"/>
      <c r="I292" s="9"/>
      <c r="J292" s="9"/>
      <c r="K292" s="9"/>
      <c r="L292" s="9"/>
      <c r="M292" s="9"/>
    </row>
    <row r="293" spans="1:13" s="12" customFormat="1" ht="15">
      <c r="A293" s="2">
        <v>3</v>
      </c>
      <c r="B293" s="91" t="s">
        <v>102</v>
      </c>
      <c r="C293" s="91"/>
      <c r="D293" s="91"/>
      <c r="E293" s="91"/>
      <c r="F293" s="92"/>
      <c r="H293" s="9"/>
      <c r="I293" s="9"/>
      <c r="J293" s="9"/>
      <c r="K293" s="9"/>
      <c r="L293" s="9"/>
      <c r="M293" s="9"/>
    </row>
    <row r="294" spans="1:13" s="12" customFormat="1" ht="15">
      <c r="A294" s="2"/>
      <c r="B294" s="91"/>
      <c r="C294" s="91"/>
      <c r="D294" s="91"/>
      <c r="E294" s="91"/>
      <c r="F294" s="92"/>
      <c r="H294" s="9"/>
      <c r="I294" s="9"/>
      <c r="J294" s="9"/>
      <c r="K294" s="9"/>
      <c r="L294" s="9"/>
      <c r="M294" s="9"/>
    </row>
    <row r="295" spans="1:13" s="12" customFormat="1" ht="15">
      <c r="A295" s="3"/>
      <c r="B295" s="93" t="s">
        <v>104</v>
      </c>
      <c r="C295" s="91"/>
      <c r="D295" s="91"/>
      <c r="E295" s="91"/>
      <c r="F295" s="92"/>
      <c r="H295" s="9"/>
      <c r="I295" s="9"/>
      <c r="J295" s="9"/>
      <c r="K295" s="9"/>
      <c r="L295" s="9"/>
      <c r="M295" s="9"/>
    </row>
    <row r="296" spans="1:6" s="34" customFormat="1" ht="15.75" thickBot="1">
      <c r="A296" s="5"/>
      <c r="B296" s="6" t="s">
        <v>105</v>
      </c>
      <c r="C296" s="94"/>
      <c r="D296" s="94"/>
      <c r="E296" s="94"/>
      <c r="F296" s="95"/>
    </row>
    <row r="297" spans="1:13" s="12" customFormat="1" ht="15">
      <c r="A297" s="65" t="s">
        <v>108</v>
      </c>
      <c r="B297" s="59"/>
      <c r="C297" s="60"/>
      <c r="D297" s="60"/>
      <c r="E297" s="60"/>
      <c r="F297" s="61"/>
      <c r="H297" s="9"/>
      <c r="I297" s="9"/>
      <c r="J297" s="9"/>
      <c r="K297" s="9"/>
      <c r="L297" s="9"/>
      <c r="M297" s="9"/>
    </row>
    <row r="298" spans="1:13" s="12" customFormat="1" ht="15">
      <c r="A298" s="4" t="s">
        <v>174</v>
      </c>
      <c r="B298" s="62"/>
      <c r="C298" s="63"/>
      <c r="D298" s="63"/>
      <c r="E298" s="63"/>
      <c r="F298" s="64"/>
      <c r="G298" s="154"/>
      <c r="H298" s="9"/>
      <c r="I298" s="9"/>
      <c r="J298" s="9"/>
      <c r="K298" s="9"/>
      <c r="L298" s="9"/>
      <c r="M298" s="9"/>
    </row>
    <row r="299" spans="1:13" s="12" customFormat="1" ht="14.25">
      <c r="A299" s="4" t="s">
        <v>168</v>
      </c>
      <c r="B299" s="62"/>
      <c r="C299" s="63"/>
      <c r="D299" s="63"/>
      <c r="E299" s="63"/>
      <c r="F299" s="64"/>
      <c r="H299" s="9"/>
      <c r="I299" s="9"/>
      <c r="J299" s="9"/>
      <c r="K299" s="9"/>
      <c r="L299" s="9"/>
      <c r="M299" s="9"/>
    </row>
    <row r="300" spans="1:13" s="12" customFormat="1" ht="14.25">
      <c r="A300" s="4" t="s">
        <v>109</v>
      </c>
      <c r="B300" s="62"/>
      <c r="C300" s="63"/>
      <c r="D300" s="63"/>
      <c r="E300" s="63"/>
      <c r="F300" s="64"/>
      <c r="H300" s="9"/>
      <c r="I300" s="9"/>
      <c r="J300" s="9"/>
      <c r="K300" s="9"/>
      <c r="L300" s="9"/>
      <c r="M300" s="9"/>
    </row>
    <row r="301" spans="1:13" s="12" customFormat="1" ht="14.25">
      <c r="A301" s="4" t="s">
        <v>110</v>
      </c>
      <c r="B301" s="62"/>
      <c r="C301" s="63"/>
      <c r="D301" s="63"/>
      <c r="E301" s="63"/>
      <c r="F301" s="64"/>
      <c r="H301" s="9"/>
      <c r="I301" s="9"/>
      <c r="J301" s="9"/>
      <c r="K301" s="9"/>
      <c r="L301" s="9"/>
      <c r="M301" s="9"/>
    </row>
    <row r="302" spans="1:13" s="12" customFormat="1" ht="14.25">
      <c r="A302" s="4" t="s">
        <v>114</v>
      </c>
      <c r="B302" s="62"/>
      <c r="C302" s="63"/>
      <c r="D302" s="63"/>
      <c r="E302" s="63"/>
      <c r="F302" s="64"/>
      <c r="H302" s="9"/>
      <c r="I302" s="9"/>
      <c r="J302" s="9"/>
      <c r="K302" s="9"/>
      <c r="L302" s="9"/>
      <c r="M302" s="9"/>
    </row>
    <row r="303" spans="1:13" s="12" customFormat="1" ht="15" thickBot="1">
      <c r="A303" s="4" t="s">
        <v>115</v>
      </c>
      <c r="B303" s="62"/>
      <c r="C303" s="63"/>
      <c r="D303" s="63"/>
      <c r="E303" s="63"/>
      <c r="F303" s="64"/>
      <c r="H303" s="9"/>
      <c r="I303" s="9"/>
      <c r="J303" s="9"/>
      <c r="K303" s="9"/>
      <c r="L303" s="9"/>
      <c r="M303" s="9"/>
    </row>
    <row r="304" spans="1:13" s="12" customFormat="1" ht="15">
      <c r="A304" s="85" t="s">
        <v>111</v>
      </c>
      <c r="B304" s="59"/>
      <c r="C304" s="60"/>
      <c r="D304" s="60"/>
      <c r="E304" s="60"/>
      <c r="F304" s="61"/>
      <c r="H304" s="9"/>
      <c r="I304" s="9"/>
      <c r="J304" s="9"/>
      <c r="K304" s="9"/>
      <c r="L304" s="9"/>
      <c r="M304" s="9"/>
    </row>
    <row r="305" spans="1:13" s="12" customFormat="1" ht="15">
      <c r="A305" s="4" t="s">
        <v>116</v>
      </c>
      <c r="B305" s="62"/>
      <c r="C305" s="63"/>
      <c r="D305" s="63"/>
      <c r="E305" s="63"/>
      <c r="F305" s="64"/>
      <c r="H305" s="9"/>
      <c r="I305" s="9"/>
      <c r="J305" s="9"/>
      <c r="K305" s="9"/>
      <c r="L305" s="9"/>
      <c r="M305" s="9"/>
    </row>
    <row r="306" spans="1:13" s="12" customFormat="1" ht="15">
      <c r="A306" s="4" t="s">
        <v>117</v>
      </c>
      <c r="B306" s="62"/>
      <c r="C306" s="63"/>
      <c r="D306" s="63"/>
      <c r="E306" s="63"/>
      <c r="F306" s="64"/>
      <c r="H306" s="9"/>
      <c r="I306" s="9"/>
      <c r="J306" s="9"/>
      <c r="K306" s="9"/>
      <c r="L306" s="9"/>
      <c r="M306" s="9"/>
    </row>
    <row r="307" spans="1:13" s="12" customFormat="1" ht="15">
      <c r="A307" s="4" t="s">
        <v>118</v>
      </c>
      <c r="B307" s="62"/>
      <c r="C307" s="63"/>
      <c r="D307" s="63"/>
      <c r="E307" s="63"/>
      <c r="F307" s="64"/>
      <c r="H307" s="9"/>
      <c r="I307" s="9"/>
      <c r="J307" s="9"/>
      <c r="K307" s="9"/>
      <c r="L307" s="9"/>
      <c r="M307" s="9"/>
    </row>
    <row r="308" spans="1:13" s="12" customFormat="1" ht="15">
      <c r="A308" s="4" t="s">
        <v>119</v>
      </c>
      <c r="B308" s="62"/>
      <c r="C308" s="63"/>
      <c r="D308" s="63"/>
      <c r="E308" s="63"/>
      <c r="F308" s="64"/>
      <c r="H308" s="9"/>
      <c r="I308" s="9"/>
      <c r="J308" s="9"/>
      <c r="K308" s="9"/>
      <c r="L308" s="9"/>
      <c r="M308" s="9"/>
    </row>
    <row r="309" spans="1:13" s="12" customFormat="1" ht="15">
      <c r="A309" s="4" t="s">
        <v>120</v>
      </c>
      <c r="B309" s="62"/>
      <c r="C309" s="63"/>
      <c r="D309" s="63"/>
      <c r="E309" s="63"/>
      <c r="F309" s="64"/>
      <c r="H309" s="9"/>
      <c r="I309" s="9"/>
      <c r="J309" s="9"/>
      <c r="K309" s="9"/>
      <c r="L309" s="9"/>
      <c r="M309" s="9"/>
    </row>
    <row r="310" spans="1:13" s="12" customFormat="1" ht="15">
      <c r="A310" s="2"/>
      <c r="B310" s="62"/>
      <c r="C310" s="63"/>
      <c r="D310" s="63"/>
      <c r="E310" s="63"/>
      <c r="F310" s="64"/>
      <c r="H310" s="9"/>
      <c r="I310" s="9"/>
      <c r="J310" s="9"/>
      <c r="K310" s="9"/>
      <c r="L310" s="9"/>
      <c r="M310" s="9"/>
    </row>
    <row r="311" spans="1:13" s="12" customFormat="1" ht="19.5" customHeight="1" thickBot="1">
      <c r="A311" s="86" t="s">
        <v>112</v>
      </c>
      <c r="B311" s="66"/>
      <c r="C311" s="66"/>
      <c r="D311" s="66"/>
      <c r="E311" s="66"/>
      <c r="F311" s="67"/>
      <c r="H311" s="68"/>
      <c r="I311" s="68"/>
      <c r="J311" s="68"/>
      <c r="K311" s="9"/>
      <c r="L311" s="9"/>
      <c r="M311" s="9"/>
    </row>
    <row r="312" spans="1:13" s="12" customFormat="1" ht="12.75">
      <c r="A312" s="7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s="12" customFormat="1" ht="12.75">
      <c r="A313" s="7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3:9" s="12" customFormat="1" ht="12.75">
      <c r="C314" s="9"/>
      <c r="D314" s="13"/>
      <c r="E314" s="14"/>
      <c r="F314" s="14"/>
      <c r="G314" s="14"/>
      <c r="H314" s="14"/>
      <c r="I314" s="14"/>
    </row>
    <row r="315" spans="3:9" s="12" customFormat="1" ht="12.75">
      <c r="C315" s="9"/>
      <c r="D315" s="13"/>
      <c r="E315" s="14"/>
      <c r="F315" s="14"/>
      <c r="G315" s="14"/>
      <c r="H315" s="14"/>
      <c r="I315" s="14"/>
    </row>
    <row r="316" spans="3:9" s="12" customFormat="1" ht="12.75">
      <c r="C316" s="9"/>
      <c r="D316" s="13"/>
      <c r="E316" s="14"/>
      <c r="F316" s="14"/>
      <c r="G316" s="14"/>
      <c r="H316" s="14"/>
      <c r="I316" s="14"/>
    </row>
    <row r="317" spans="3:9" s="12" customFormat="1" ht="12.75">
      <c r="C317" s="9"/>
      <c r="D317" s="13"/>
      <c r="E317" s="14"/>
      <c r="F317" s="14"/>
      <c r="G317" s="14"/>
      <c r="H317" s="14"/>
      <c r="I317" s="14"/>
    </row>
    <row r="318" spans="3:9" s="12" customFormat="1" ht="12.75">
      <c r="C318" s="9"/>
      <c r="D318" s="13"/>
      <c r="E318" s="14"/>
      <c r="F318" s="14"/>
      <c r="G318" s="14"/>
      <c r="H318" s="14"/>
      <c r="I318" s="14"/>
    </row>
    <row r="319" spans="3:9" s="12" customFormat="1" ht="12.75">
      <c r="C319" s="9"/>
      <c r="D319" s="13"/>
      <c r="E319" s="14"/>
      <c r="F319" s="14"/>
      <c r="G319" s="14"/>
      <c r="H319" s="14"/>
      <c r="I319" s="14"/>
    </row>
    <row r="320" spans="3:9" s="12" customFormat="1" ht="12.75">
      <c r="C320" s="9"/>
      <c r="D320" s="13"/>
      <c r="E320" s="14"/>
      <c r="F320" s="14"/>
      <c r="G320" s="14"/>
      <c r="H320" s="14"/>
      <c r="I320" s="14"/>
    </row>
    <row r="321" spans="3:9" s="12" customFormat="1" ht="12.75">
      <c r="C321" s="9"/>
      <c r="D321" s="13"/>
      <c r="E321" s="14"/>
      <c r="F321" s="14"/>
      <c r="G321" s="14"/>
      <c r="H321" s="14"/>
      <c r="I321" s="14"/>
    </row>
    <row r="322" spans="3:9" s="12" customFormat="1" ht="12.75">
      <c r="C322" s="9"/>
      <c r="D322" s="13"/>
      <c r="E322" s="14"/>
      <c r="F322" s="14"/>
      <c r="G322" s="14"/>
      <c r="H322" s="14"/>
      <c r="I322" s="14"/>
    </row>
    <row r="323" spans="3:9" s="12" customFormat="1" ht="12.75">
      <c r="C323" s="9"/>
      <c r="D323" s="13"/>
      <c r="E323" s="14"/>
      <c r="F323" s="14"/>
      <c r="G323" s="14"/>
      <c r="H323" s="14"/>
      <c r="I323" s="14"/>
    </row>
    <row r="324" spans="3:9" s="12" customFormat="1" ht="12.75">
      <c r="C324" s="9"/>
      <c r="D324" s="13"/>
      <c r="E324" s="14"/>
      <c r="F324" s="14"/>
      <c r="G324" s="14"/>
      <c r="H324" s="14"/>
      <c r="I324" s="14"/>
    </row>
    <row r="325" spans="3:9" s="12" customFormat="1" ht="12.75">
      <c r="C325" s="9"/>
      <c r="D325" s="13"/>
      <c r="E325" s="14"/>
      <c r="F325" s="14"/>
      <c r="G325" s="14"/>
      <c r="H325" s="14"/>
      <c r="I325" s="14"/>
    </row>
    <row r="326" spans="3:9" s="12" customFormat="1" ht="12.75">
      <c r="C326" s="9"/>
      <c r="D326" s="13"/>
      <c r="E326" s="14"/>
      <c r="F326" s="14"/>
      <c r="G326" s="14"/>
      <c r="H326" s="14"/>
      <c r="I326" s="14"/>
    </row>
    <row r="327" spans="3:9" s="12" customFormat="1" ht="12.75">
      <c r="C327" s="9"/>
      <c r="D327" s="13"/>
      <c r="E327" s="14"/>
      <c r="F327" s="14"/>
      <c r="G327" s="14"/>
      <c r="H327" s="14"/>
      <c r="I327" s="14"/>
    </row>
    <row r="328" spans="3:9" s="12" customFormat="1" ht="12.75">
      <c r="C328" s="9"/>
      <c r="D328" s="13"/>
      <c r="E328" s="14"/>
      <c r="F328" s="14"/>
      <c r="G328" s="14"/>
      <c r="H328" s="14"/>
      <c r="I328" s="14"/>
    </row>
    <row r="329" spans="3:9" s="12" customFormat="1" ht="12.75">
      <c r="C329" s="9"/>
      <c r="D329" s="13"/>
      <c r="E329" s="14"/>
      <c r="F329" s="14"/>
      <c r="G329" s="14"/>
      <c r="H329" s="14"/>
      <c r="I329" s="14"/>
    </row>
    <row r="330" spans="3:9" s="12" customFormat="1" ht="12.75">
      <c r="C330" s="9"/>
      <c r="D330" s="13"/>
      <c r="E330" s="14"/>
      <c r="F330" s="14"/>
      <c r="G330" s="14"/>
      <c r="H330" s="14"/>
      <c r="I330" s="14"/>
    </row>
    <row r="331" spans="3:9" s="12" customFormat="1" ht="12.75">
      <c r="C331" s="9"/>
      <c r="D331" s="13"/>
      <c r="E331" s="14"/>
      <c r="F331" s="14"/>
      <c r="G331" s="14"/>
      <c r="H331" s="14"/>
      <c r="I331" s="14"/>
    </row>
    <row r="332" spans="3:9" s="12" customFormat="1" ht="12.75">
      <c r="C332" s="9"/>
      <c r="D332" s="13"/>
      <c r="E332" s="14"/>
      <c r="F332" s="14"/>
      <c r="G332" s="14"/>
      <c r="H332" s="14"/>
      <c r="I332" s="14"/>
    </row>
    <row r="333" spans="3:9" s="12" customFormat="1" ht="12.75">
      <c r="C333" s="9"/>
      <c r="D333" s="13"/>
      <c r="E333" s="14"/>
      <c r="F333" s="14"/>
      <c r="G333" s="14"/>
      <c r="H333" s="14"/>
      <c r="I333" s="14"/>
    </row>
    <row r="334" spans="3:9" s="12" customFormat="1" ht="12.75">
      <c r="C334" s="9"/>
      <c r="D334" s="13"/>
      <c r="E334" s="14"/>
      <c r="F334" s="14"/>
      <c r="G334" s="14"/>
      <c r="H334" s="14"/>
      <c r="I334" s="14"/>
    </row>
    <row r="335" spans="3:9" s="12" customFormat="1" ht="12.75">
      <c r="C335" s="9"/>
      <c r="D335" s="13"/>
      <c r="E335" s="14"/>
      <c r="F335" s="14"/>
      <c r="G335" s="14"/>
      <c r="H335" s="14"/>
      <c r="I335" s="14"/>
    </row>
    <row r="336" spans="3:9" s="12" customFormat="1" ht="12.75">
      <c r="C336" s="9"/>
      <c r="D336" s="13"/>
      <c r="E336" s="14"/>
      <c r="F336" s="14"/>
      <c r="G336" s="14"/>
      <c r="H336" s="14"/>
      <c r="I336" s="14"/>
    </row>
    <row r="337" spans="3:9" s="12" customFormat="1" ht="12.75">
      <c r="C337" s="9"/>
      <c r="D337" s="13"/>
      <c r="E337" s="14"/>
      <c r="F337" s="14"/>
      <c r="G337" s="14"/>
      <c r="H337" s="14"/>
      <c r="I337" s="14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19" ht="12.75">
      <c r="B419" s="69"/>
    </row>
    <row r="420" ht="12.75">
      <c r="B420" s="69"/>
    </row>
    <row r="421" ht="12.75">
      <c r="B421" s="69"/>
    </row>
    <row r="423" ht="12.75">
      <c r="B423" s="69"/>
    </row>
    <row r="424" ht="12.75">
      <c r="B424" s="69"/>
    </row>
    <row r="426" ht="12.75">
      <c r="B426" s="69"/>
    </row>
    <row r="427" ht="12.75">
      <c r="B427" s="69"/>
    </row>
    <row r="428" ht="12.75">
      <c r="B428" s="69"/>
    </row>
    <row r="429" ht="12.75">
      <c r="B429" s="69"/>
    </row>
    <row r="430" ht="12.75">
      <c r="B430" s="69"/>
    </row>
    <row r="431" ht="12.75">
      <c r="B431" s="69"/>
    </row>
    <row r="432" ht="12.75">
      <c r="B432" s="69"/>
    </row>
    <row r="433" ht="12.75">
      <c r="B433" s="69"/>
    </row>
    <row r="434" ht="12.75">
      <c r="B434" s="69"/>
    </row>
    <row r="435" ht="12.75">
      <c r="B435" s="69"/>
    </row>
    <row r="438" ht="12.75">
      <c r="B438" s="69"/>
    </row>
    <row r="439" ht="12.75">
      <c r="B439" s="69"/>
    </row>
    <row r="440" ht="12.75">
      <c r="B440" s="69"/>
    </row>
    <row r="441" ht="12.75">
      <c r="B441" s="69"/>
    </row>
    <row r="442" ht="12.75">
      <c r="B442" s="69"/>
    </row>
    <row r="443" ht="12.75">
      <c r="B443" s="69"/>
    </row>
    <row r="444" ht="12.75">
      <c r="B444" s="69"/>
    </row>
    <row r="445" ht="12.75">
      <c r="B445" s="69"/>
    </row>
    <row r="446" ht="12.75">
      <c r="B446" s="69"/>
    </row>
    <row r="447" ht="12.75">
      <c r="B447" s="69"/>
    </row>
    <row r="449" ht="12.75">
      <c r="B449" s="69"/>
    </row>
    <row r="450" ht="12.75">
      <c r="B450" s="69"/>
    </row>
    <row r="451" ht="12.75">
      <c r="B451" s="69"/>
    </row>
    <row r="452" ht="12.75">
      <c r="B452" s="69"/>
    </row>
    <row r="453" ht="12.75">
      <c r="B453" s="69"/>
    </row>
    <row r="455" ht="12.75">
      <c r="B455" s="69"/>
    </row>
    <row r="457" ht="12.75">
      <c r="B457" s="69"/>
    </row>
    <row r="458" ht="12.75">
      <c r="B458" s="69"/>
    </row>
    <row r="459" ht="12.75">
      <c r="B459" s="69"/>
    </row>
    <row r="460" ht="12.75">
      <c r="B460" s="69"/>
    </row>
    <row r="462" ht="12.75">
      <c r="B462" s="69"/>
    </row>
    <row r="537" ht="12.75">
      <c r="B537" s="12"/>
    </row>
    <row r="538" spans="2:3" ht="12.75">
      <c r="B538" s="12"/>
      <c r="C538" s="12"/>
    </row>
    <row r="539" spans="2:3" ht="12.75">
      <c r="B539" s="12"/>
      <c r="C539" s="12"/>
    </row>
    <row r="540" ht="12.75">
      <c r="B540" s="12"/>
    </row>
    <row r="541" spans="2:3" ht="12.75">
      <c r="B541" s="12"/>
      <c r="C541" s="12"/>
    </row>
    <row r="542" spans="2:3" ht="12.75">
      <c r="B542" s="12"/>
      <c r="C542" s="12"/>
    </row>
    <row r="543" spans="2:3" ht="12.75">
      <c r="B543" s="12"/>
      <c r="C543" s="12"/>
    </row>
    <row r="544" spans="2:3" ht="15.75" customHeight="1">
      <c r="B544" s="12"/>
      <c r="C544" s="70"/>
    </row>
    <row r="545" spans="2:3" ht="12.75">
      <c r="B545" s="12"/>
      <c r="C545" s="12"/>
    </row>
    <row r="546" ht="12.75">
      <c r="B546" s="12"/>
    </row>
    <row r="547" spans="2:3" ht="12.75">
      <c r="B547" s="12"/>
      <c r="C547" s="12"/>
    </row>
    <row r="548" spans="2:3" ht="12.75">
      <c r="B548" s="12"/>
      <c r="C548" s="12"/>
    </row>
    <row r="549" spans="2:3" ht="12.75">
      <c r="B549" s="12"/>
      <c r="C549" s="12"/>
    </row>
    <row r="550" spans="2:3" ht="14.25" customHeight="1">
      <c r="B550" s="12"/>
      <c r="C550" s="70"/>
    </row>
    <row r="551" ht="12.75">
      <c r="C551" s="12"/>
    </row>
    <row r="553" ht="12.75">
      <c r="C553" s="12"/>
    </row>
    <row r="554" ht="12.75">
      <c r="C554" s="12"/>
    </row>
    <row r="555" ht="12.75">
      <c r="C555" s="12"/>
    </row>
    <row r="556" ht="12.75">
      <c r="C556" s="12"/>
    </row>
    <row r="557" ht="12.75">
      <c r="C557" s="12"/>
    </row>
    <row r="558" ht="12.75">
      <c r="C558" s="12"/>
    </row>
    <row r="559" ht="12.75">
      <c r="C559" s="12"/>
    </row>
    <row r="560" ht="12.75">
      <c r="C560" s="12"/>
    </row>
    <row r="561" ht="12.75">
      <c r="C561" s="12"/>
    </row>
    <row r="562" ht="12.75">
      <c r="C562" s="12"/>
    </row>
    <row r="563" ht="12.75">
      <c r="G563" s="71"/>
    </row>
    <row r="564" spans="3:7" ht="12.75">
      <c r="C564" s="12"/>
      <c r="G564" s="71"/>
    </row>
    <row r="565" ht="12.75">
      <c r="G565" s="71"/>
    </row>
    <row r="566" ht="12.75">
      <c r="G566" s="71"/>
    </row>
    <row r="567" ht="12.75">
      <c r="G567" s="71"/>
    </row>
    <row r="568" ht="12.75">
      <c r="G568" s="71"/>
    </row>
    <row r="569" ht="12.75">
      <c r="G569" s="71"/>
    </row>
    <row r="570" spans="3:7" ht="12.75">
      <c r="C570" s="12"/>
      <c r="G570" s="71"/>
    </row>
    <row r="571" spans="3:7" ht="12.75">
      <c r="C571" s="12"/>
      <c r="G571" s="71"/>
    </row>
    <row r="572" spans="3:7" ht="23.25">
      <c r="C572" s="70"/>
      <c r="G572" s="71"/>
    </row>
    <row r="573" spans="3:7" ht="12.75">
      <c r="C573" s="12"/>
      <c r="G573" s="71"/>
    </row>
    <row r="574" ht="14.25" customHeight="1">
      <c r="G574" s="71"/>
    </row>
    <row r="575" spans="2:7" ht="14.25" customHeight="1">
      <c r="B575" s="12"/>
      <c r="G575" s="71"/>
    </row>
    <row r="576" spans="2:7" ht="14.25" customHeight="1">
      <c r="B576" s="12"/>
      <c r="G576" s="71"/>
    </row>
    <row r="577" spans="2:7" ht="14.25" customHeight="1">
      <c r="B577" s="12"/>
      <c r="C577" s="12"/>
      <c r="G577" s="71"/>
    </row>
    <row r="578" spans="2:7" ht="14.25" customHeight="1">
      <c r="B578" s="12"/>
      <c r="C578" s="12"/>
      <c r="G578" s="71"/>
    </row>
    <row r="579" spans="2:7" ht="14.25" customHeight="1">
      <c r="B579" s="12"/>
      <c r="C579" s="70"/>
      <c r="G579" s="71"/>
    </row>
    <row r="580" spans="2:7" ht="14.25" customHeight="1">
      <c r="B580" s="12"/>
      <c r="C580" s="12"/>
      <c r="G580" s="71"/>
    </row>
    <row r="581" spans="2:7" ht="14.25" customHeight="1">
      <c r="B581" s="12"/>
      <c r="G581" s="71"/>
    </row>
    <row r="582" spans="2:7" ht="14.25" customHeight="1">
      <c r="B582" s="12"/>
      <c r="G582" s="71"/>
    </row>
    <row r="583" spans="2:7" ht="14.25" customHeight="1">
      <c r="B583" s="12"/>
      <c r="G583" s="71"/>
    </row>
    <row r="584" spans="2:7" ht="14.25" customHeight="1">
      <c r="B584" s="12"/>
      <c r="C584" s="12"/>
      <c r="G584" s="71"/>
    </row>
    <row r="585" spans="2:7" ht="15.75" customHeight="1">
      <c r="B585" s="12"/>
      <c r="C585" s="12"/>
      <c r="G585" s="71"/>
    </row>
    <row r="586" spans="2:7" ht="15.75" customHeight="1">
      <c r="B586" s="12"/>
      <c r="C586" s="70"/>
      <c r="G586" s="71"/>
    </row>
    <row r="587" spans="2:7" ht="15.75" customHeight="1">
      <c r="B587" s="12"/>
      <c r="C587" s="12"/>
      <c r="G587" s="71"/>
    </row>
    <row r="588" spans="2:7" ht="15.75" customHeight="1">
      <c r="B588" s="12"/>
      <c r="G588" s="71"/>
    </row>
    <row r="589" spans="2:7" ht="14.25" customHeight="1">
      <c r="B589" s="12"/>
      <c r="G589" s="71"/>
    </row>
    <row r="590" spans="2:7" ht="14.25" customHeight="1">
      <c r="B590" s="12"/>
      <c r="G590" s="71"/>
    </row>
    <row r="591" spans="2:7" ht="14.25" customHeight="1">
      <c r="B591" s="12"/>
      <c r="G591" s="71"/>
    </row>
    <row r="592" spans="2:7" ht="14.25" customHeight="1">
      <c r="B592" s="12"/>
      <c r="G592" s="71"/>
    </row>
    <row r="593" spans="2:7" ht="14.25" customHeight="1">
      <c r="B593" s="12"/>
      <c r="G593" s="71"/>
    </row>
    <row r="594" spans="2:7" ht="14.25" customHeight="1">
      <c r="B594" s="12"/>
      <c r="G594" s="71"/>
    </row>
    <row r="595" spans="2:7" ht="14.25" customHeight="1">
      <c r="B595" s="12"/>
      <c r="G595" s="71"/>
    </row>
    <row r="596" spans="2:7" ht="14.25" customHeight="1">
      <c r="B596" s="12"/>
      <c r="G596" s="71"/>
    </row>
    <row r="597" spans="2:7" ht="14.25" customHeight="1">
      <c r="B597" s="12"/>
      <c r="G597" s="71"/>
    </row>
    <row r="598" spans="2:7" ht="14.25" customHeight="1">
      <c r="B598" s="12"/>
      <c r="G598" s="71"/>
    </row>
    <row r="599" spans="2:7" ht="14.25" customHeight="1">
      <c r="B599" s="12"/>
      <c r="G599" s="71"/>
    </row>
    <row r="600" spans="2:7" ht="14.25" customHeight="1">
      <c r="B600" s="12"/>
      <c r="G600" s="71"/>
    </row>
    <row r="601" spans="2:7" ht="14.25" customHeight="1">
      <c r="B601" s="12"/>
      <c r="G601" s="71"/>
    </row>
    <row r="602" spans="2:7" ht="14.25" customHeight="1">
      <c r="B602" s="12"/>
      <c r="G602" s="71"/>
    </row>
    <row r="603" spans="2:7" ht="14.25" customHeight="1">
      <c r="B603" s="12"/>
      <c r="G603" s="71"/>
    </row>
    <row r="604" ht="14.25" customHeight="1">
      <c r="G604" s="71"/>
    </row>
    <row r="605" spans="3:7" ht="14.25" customHeight="1">
      <c r="C605" s="70"/>
      <c r="G605" s="71"/>
    </row>
    <row r="606" spans="3:7" ht="14.25" customHeight="1">
      <c r="C606" s="70"/>
      <c r="G606" s="71"/>
    </row>
    <row r="607" spans="3:7" ht="12.75">
      <c r="C607" s="12"/>
      <c r="G607" s="71"/>
    </row>
    <row r="614" ht="12.75">
      <c r="A614" s="9"/>
    </row>
    <row r="647" ht="15" customHeight="1"/>
    <row r="677" ht="15">
      <c r="B677" s="72"/>
    </row>
    <row r="679" ht="12.75">
      <c r="B679" s="12"/>
    </row>
    <row r="680" ht="12.75">
      <c r="B680" s="73"/>
    </row>
    <row r="681" spans="2:5" ht="15">
      <c r="B681" s="72"/>
      <c r="D681" s="74"/>
      <c r="E681" s="75"/>
    </row>
    <row r="682" ht="12.75">
      <c r="B682" s="74"/>
    </row>
    <row r="683" ht="12.75">
      <c r="B683" s="74"/>
    </row>
    <row r="684" spans="2:6" ht="12.75">
      <c r="B684" s="74"/>
      <c r="D684" s="75"/>
      <c r="E684" s="74"/>
      <c r="F684" s="12"/>
    </row>
    <row r="685" spans="2:6" ht="12.75">
      <c r="B685" s="74"/>
      <c r="D685" s="75"/>
      <c r="E685" s="76"/>
      <c r="F685" s="12"/>
    </row>
    <row r="686" spans="2:6" ht="12.75">
      <c r="B686" s="74"/>
      <c r="D686" s="75"/>
      <c r="E686" s="76"/>
      <c r="F686" s="74"/>
    </row>
    <row r="687" spans="2:6" ht="12.75">
      <c r="B687" s="74"/>
      <c r="D687" s="75"/>
      <c r="E687" s="76"/>
      <c r="F687" s="12"/>
    </row>
    <row r="688" spans="2:6" ht="12.75">
      <c r="B688" s="74"/>
      <c r="D688" s="75"/>
      <c r="E688" s="74"/>
      <c r="F688" s="12"/>
    </row>
    <row r="689" spans="2:6" ht="12.75">
      <c r="B689" s="74"/>
      <c r="D689" s="75"/>
      <c r="E689" s="76"/>
      <c r="F689" s="12"/>
    </row>
    <row r="690" spans="2:6" ht="12.75">
      <c r="B690" s="74"/>
      <c r="D690" s="75"/>
      <c r="E690" s="74"/>
      <c r="F690" s="12"/>
    </row>
    <row r="691" spans="2:6" ht="12.75">
      <c r="B691" s="74"/>
      <c r="D691" s="75"/>
      <c r="E691" s="74"/>
      <c r="F691" s="12"/>
    </row>
    <row r="692" spans="2:6" ht="12.75">
      <c r="B692" s="74"/>
      <c r="D692" s="75"/>
      <c r="E692" s="74"/>
      <c r="F692" s="12"/>
    </row>
    <row r="693" spans="2:6" ht="12.75">
      <c r="B693" s="74"/>
      <c r="D693" s="75"/>
      <c r="E693" s="74"/>
      <c r="F693" s="12"/>
    </row>
    <row r="694" spans="2:6" ht="12.75">
      <c r="B694" s="74"/>
      <c r="D694" s="75"/>
      <c r="E694" s="76"/>
      <c r="F694" s="12"/>
    </row>
    <row r="695" spans="2:6" ht="12.75">
      <c r="B695" s="74"/>
      <c r="D695" s="75"/>
      <c r="E695" s="76"/>
      <c r="F695" s="12"/>
    </row>
    <row r="696" spans="2:6" ht="12.75">
      <c r="B696" s="74"/>
      <c r="D696" s="75"/>
      <c r="E696" s="76"/>
      <c r="F696" s="12"/>
    </row>
    <row r="697" spans="2:6" ht="12.75">
      <c r="B697" s="74"/>
      <c r="D697" s="75"/>
      <c r="E697" s="76"/>
      <c r="F697" s="12"/>
    </row>
    <row r="698" spans="2:6" ht="12.75">
      <c r="B698" s="74"/>
      <c r="D698" s="75"/>
      <c r="E698" s="74"/>
      <c r="F698" s="12"/>
    </row>
    <row r="699" spans="2:6" ht="12.75">
      <c r="B699" s="74"/>
      <c r="D699" s="75"/>
      <c r="E699" s="74"/>
      <c r="F699" s="12"/>
    </row>
    <row r="700" spans="2:6" ht="12.75">
      <c r="B700" s="74"/>
      <c r="D700" s="75"/>
      <c r="E700" s="74"/>
      <c r="F700" s="12"/>
    </row>
    <row r="701" spans="2:6" ht="12.75">
      <c r="B701" s="74"/>
      <c r="D701" s="75"/>
      <c r="E701" s="74"/>
      <c r="F701" s="12"/>
    </row>
    <row r="702" spans="2:6" ht="12.75">
      <c r="B702" s="74"/>
      <c r="D702" s="75"/>
      <c r="E702" s="76"/>
      <c r="F702" s="12"/>
    </row>
    <row r="703" spans="2:6" ht="12.75">
      <c r="B703" s="74"/>
      <c r="D703" s="75"/>
      <c r="E703" s="74"/>
      <c r="F703" s="12"/>
    </row>
    <row r="704" spans="2:6" ht="12.75">
      <c r="B704" s="74"/>
      <c r="D704" s="75"/>
      <c r="E704" s="74"/>
      <c r="F704" s="12"/>
    </row>
    <row r="705" spans="2:6" ht="12.75">
      <c r="B705" s="74"/>
      <c r="D705" s="75"/>
      <c r="E705" s="74"/>
      <c r="F705" s="12"/>
    </row>
    <row r="706" spans="2:6" ht="12.75">
      <c r="B706" s="74"/>
      <c r="D706" s="75"/>
      <c r="E706" s="76"/>
      <c r="F706" s="12"/>
    </row>
    <row r="707" spans="2:6" ht="12.75">
      <c r="B707" s="74"/>
      <c r="D707" s="75"/>
      <c r="E707" s="76"/>
      <c r="F707" s="12"/>
    </row>
    <row r="708" spans="2:6" ht="12.75">
      <c r="B708" s="74"/>
      <c r="D708" s="75"/>
      <c r="E708" s="74"/>
      <c r="F708" s="12"/>
    </row>
    <row r="709" spans="2:6" ht="12.75">
      <c r="B709" s="74"/>
      <c r="D709" s="75"/>
      <c r="E709" s="74"/>
      <c r="F709" s="12"/>
    </row>
    <row r="710" spans="2:6" ht="12.75">
      <c r="B710" s="74"/>
      <c r="D710" s="75"/>
      <c r="E710" s="74"/>
      <c r="F710" s="12"/>
    </row>
    <row r="711" spans="2:6" ht="12.75">
      <c r="B711" s="74"/>
      <c r="D711" s="75"/>
      <c r="E711" s="74"/>
      <c r="F711" s="12"/>
    </row>
    <row r="712" spans="2:6" ht="12.75">
      <c r="B712" s="74"/>
      <c r="D712" s="75"/>
      <c r="E712" s="74"/>
      <c r="F712" s="12"/>
    </row>
    <row r="713" spans="2:6" ht="12.75">
      <c r="B713" s="74"/>
      <c r="D713" s="75"/>
      <c r="E713" s="76"/>
      <c r="F713" s="12"/>
    </row>
    <row r="714" spans="2:6" ht="12.75">
      <c r="B714" s="74"/>
      <c r="D714" s="75"/>
      <c r="E714" s="74"/>
      <c r="F714" s="12"/>
    </row>
    <row r="715" spans="2:6" ht="12.75">
      <c r="B715" s="74"/>
      <c r="D715" s="75"/>
      <c r="E715" s="74"/>
      <c r="F715" s="12"/>
    </row>
    <row r="716" spans="2:6" ht="12.75">
      <c r="B716" s="74"/>
      <c r="D716" s="75"/>
      <c r="E716" s="74"/>
      <c r="F716" s="12"/>
    </row>
    <row r="717" spans="2:6" ht="12.75">
      <c r="B717" s="74"/>
      <c r="D717" s="75"/>
      <c r="E717" s="74"/>
      <c r="F717" s="12"/>
    </row>
    <row r="718" spans="2:6" ht="12.75">
      <c r="B718" s="74"/>
      <c r="D718" s="75"/>
      <c r="E718" s="74"/>
      <c r="F718" s="12"/>
    </row>
    <row r="719" spans="2:6" ht="12.75">
      <c r="B719" s="74"/>
      <c r="D719" s="75"/>
      <c r="E719" s="74"/>
      <c r="F719" s="12"/>
    </row>
    <row r="720" spans="2:6" ht="12.75">
      <c r="B720" s="77"/>
      <c r="D720" s="75"/>
      <c r="E720" s="74"/>
      <c r="F720" s="12"/>
    </row>
    <row r="721" spans="2:6" ht="12.75">
      <c r="B721" s="74"/>
      <c r="D721" s="75"/>
      <c r="E721" s="74"/>
      <c r="F721" s="12"/>
    </row>
    <row r="722" spans="2:6" ht="12.75">
      <c r="B722" s="74"/>
      <c r="D722" s="75"/>
      <c r="E722" s="74"/>
      <c r="F722" s="12"/>
    </row>
    <row r="723" spans="2:6" ht="12.75">
      <c r="B723" s="74"/>
      <c r="D723" s="75"/>
      <c r="E723" s="74"/>
      <c r="F723" s="12"/>
    </row>
    <row r="724" spans="2:6" ht="12.75">
      <c r="B724" s="74"/>
      <c r="D724" s="75"/>
      <c r="E724" s="74"/>
      <c r="F724" s="12"/>
    </row>
    <row r="725" spans="2:6" ht="12.75">
      <c r="B725" s="74"/>
      <c r="D725" s="75"/>
      <c r="E725" s="74"/>
      <c r="F725" s="12"/>
    </row>
    <row r="726" spans="2:6" ht="12.75">
      <c r="B726" s="74"/>
      <c r="D726" s="75"/>
      <c r="E726" s="74"/>
      <c r="F726" s="12"/>
    </row>
    <row r="727" spans="2:6" ht="12.75">
      <c r="B727" s="74"/>
      <c r="D727" s="75"/>
      <c r="E727" s="74"/>
      <c r="F727" s="12"/>
    </row>
    <row r="728" spans="2:6" ht="12.75">
      <c r="B728" s="74"/>
      <c r="D728" s="75"/>
      <c r="E728" s="74"/>
      <c r="F728" s="12"/>
    </row>
    <row r="729" spans="2:6" ht="12.75">
      <c r="B729" s="74"/>
      <c r="D729" s="75"/>
      <c r="E729" s="74"/>
      <c r="F729" s="12"/>
    </row>
    <row r="730" spans="2:6" ht="12.75">
      <c r="B730" s="74"/>
      <c r="D730" s="75"/>
      <c r="E730" s="74"/>
      <c r="F730" s="12"/>
    </row>
    <row r="731" spans="2:6" ht="12.75">
      <c r="B731" s="74"/>
      <c r="D731" s="75"/>
      <c r="E731" s="74"/>
      <c r="F731" s="12"/>
    </row>
    <row r="732" spans="2:6" ht="12.75">
      <c r="B732" s="74"/>
      <c r="D732" s="75"/>
      <c r="E732" s="74"/>
      <c r="F732" s="12"/>
    </row>
    <row r="733" spans="2:6" ht="12.75">
      <c r="B733" s="74"/>
      <c r="D733" s="75"/>
      <c r="E733" s="74"/>
      <c r="F733" s="12"/>
    </row>
    <row r="734" spans="2:6" ht="12.75">
      <c r="B734" s="74"/>
      <c r="D734" s="75"/>
      <c r="E734" s="74"/>
      <c r="F734" s="12"/>
    </row>
    <row r="735" spans="2:6" ht="12.75">
      <c r="B735" s="74"/>
      <c r="D735" s="75"/>
      <c r="E735" s="74"/>
      <c r="F735" s="12"/>
    </row>
    <row r="736" spans="2:6" ht="12.75">
      <c r="B736" s="74"/>
      <c r="D736" s="75"/>
      <c r="E736" s="74"/>
      <c r="F736" s="12"/>
    </row>
    <row r="737" spans="2:6" ht="12.75">
      <c r="B737" s="74"/>
      <c r="D737" s="75"/>
      <c r="E737" s="74"/>
      <c r="F737" s="12"/>
    </row>
    <row r="738" spans="2:6" ht="12.75">
      <c r="B738" s="74"/>
      <c r="D738" s="75"/>
      <c r="E738" s="74"/>
      <c r="F738" s="12"/>
    </row>
    <row r="739" spans="2:6" ht="12.75">
      <c r="B739" s="74"/>
      <c r="D739" s="75"/>
      <c r="E739" s="74"/>
      <c r="F739" s="12"/>
    </row>
    <row r="740" spans="4:6" ht="12.75">
      <c r="D740" s="75"/>
      <c r="E740" s="74"/>
      <c r="F740" s="12"/>
    </row>
    <row r="741" spans="2:6" ht="12.75">
      <c r="B741" s="74"/>
      <c r="D741" s="75"/>
      <c r="E741" s="74"/>
      <c r="F741" s="12"/>
    </row>
    <row r="742" spans="2:6" ht="12.75">
      <c r="B742" s="74"/>
      <c r="D742" s="75"/>
      <c r="E742" s="74"/>
      <c r="F742" s="12"/>
    </row>
    <row r="743" spans="2:6" ht="12.75">
      <c r="B743" s="74"/>
      <c r="D743" s="75"/>
      <c r="E743" s="74"/>
      <c r="F743" s="12"/>
    </row>
    <row r="744" spans="2:6" ht="12.75">
      <c r="B744" s="74"/>
      <c r="D744" s="75"/>
      <c r="E744" s="74"/>
      <c r="F744" s="12"/>
    </row>
    <row r="745" spans="2:6" ht="12.75">
      <c r="B745" s="74"/>
      <c r="D745" s="75"/>
      <c r="E745" s="74"/>
      <c r="F745" s="12"/>
    </row>
    <row r="746" spans="2:6" ht="12.75">
      <c r="B746" s="74"/>
      <c r="D746" s="75"/>
      <c r="E746" s="74"/>
      <c r="F746" s="12"/>
    </row>
    <row r="747" spans="2:6" ht="12.75">
      <c r="B747" s="74"/>
      <c r="D747" s="75"/>
      <c r="E747" s="74"/>
      <c r="F747" s="12"/>
    </row>
    <row r="748" spans="2:6" ht="12.75">
      <c r="B748" s="74"/>
      <c r="D748" s="75"/>
      <c r="E748" s="74"/>
      <c r="F748" s="12"/>
    </row>
    <row r="749" spans="2:6" ht="12.75">
      <c r="B749" s="74"/>
      <c r="D749" s="75"/>
      <c r="E749" s="74"/>
      <c r="F749" s="12"/>
    </row>
    <row r="750" spans="4:6" ht="12.75">
      <c r="D750" s="75"/>
      <c r="E750" s="74"/>
      <c r="F750" s="12"/>
    </row>
    <row r="751" spans="4:6" ht="12.75">
      <c r="D751" s="78"/>
      <c r="E751" s="74"/>
      <c r="F751" s="12"/>
    </row>
    <row r="752" spans="4:6" ht="12.75">
      <c r="D752" s="75"/>
      <c r="F752" s="12"/>
    </row>
    <row r="753" spans="2:6" ht="12.75">
      <c r="B753" s="12"/>
      <c r="C753" s="68"/>
      <c r="D753" s="68"/>
      <c r="E753" s="58"/>
      <c r="F753" s="12"/>
    </row>
    <row r="754" spans="2:6" ht="12.75">
      <c r="B754" s="12"/>
      <c r="C754" s="68"/>
      <c r="D754" s="68"/>
      <c r="E754" s="58"/>
      <c r="F754" s="12"/>
    </row>
    <row r="755" spans="2:6" ht="12.75">
      <c r="B755" s="12"/>
      <c r="C755" s="68"/>
      <c r="D755" s="68"/>
      <c r="E755" s="58"/>
      <c r="F755" s="12"/>
    </row>
    <row r="756" spans="2:6" ht="12.75">
      <c r="B756" s="12"/>
      <c r="C756" s="68"/>
      <c r="D756" s="68"/>
      <c r="E756" s="58"/>
      <c r="F756" s="12"/>
    </row>
    <row r="757" spans="2:6" ht="12.75">
      <c r="B757" s="12"/>
      <c r="C757" s="68"/>
      <c r="D757" s="68"/>
      <c r="E757" s="58"/>
      <c r="F757" s="12"/>
    </row>
    <row r="758" spans="2:6" ht="12.75">
      <c r="B758" s="12"/>
      <c r="C758" s="68"/>
      <c r="D758" s="68"/>
      <c r="E758" s="58"/>
      <c r="F758" s="12"/>
    </row>
    <row r="759" spans="2:6" ht="12.75">
      <c r="B759" s="12"/>
      <c r="C759" s="68"/>
      <c r="D759" s="68"/>
      <c r="E759" s="58"/>
      <c r="F759" s="12"/>
    </row>
    <row r="760" spans="2:6" ht="12.75">
      <c r="B760" s="12"/>
      <c r="C760" s="68"/>
      <c r="D760" s="68"/>
      <c r="E760" s="58"/>
      <c r="F760" s="12"/>
    </row>
    <row r="761" spans="2:6" ht="12.75">
      <c r="B761" s="12"/>
      <c r="C761" s="68"/>
      <c r="D761" s="68"/>
      <c r="E761" s="58"/>
      <c r="F761" s="12"/>
    </row>
    <row r="762" spans="2:6" ht="12.75">
      <c r="B762" s="12"/>
      <c r="C762" s="68"/>
      <c r="D762" s="68"/>
      <c r="E762" s="58"/>
      <c r="F762" s="12"/>
    </row>
    <row r="763" spans="2:6" ht="12.75">
      <c r="B763" s="12"/>
      <c r="C763" s="68"/>
      <c r="D763" s="68"/>
      <c r="E763" s="58"/>
      <c r="F763" s="12"/>
    </row>
    <row r="764" spans="2:6" ht="12.75">
      <c r="B764" s="12"/>
      <c r="C764" s="68"/>
      <c r="D764" s="68"/>
      <c r="E764" s="58"/>
      <c r="F764" s="12"/>
    </row>
    <row r="765" spans="2:6" ht="12.75">
      <c r="B765" s="12"/>
      <c r="C765" s="68"/>
      <c r="D765" s="68"/>
      <c r="E765" s="58"/>
      <c r="F765" s="12"/>
    </row>
    <row r="766" spans="2:6" ht="12.75">
      <c r="B766" s="12"/>
      <c r="C766" s="68"/>
      <c r="D766" s="68"/>
      <c r="E766" s="58"/>
      <c r="F766" s="12"/>
    </row>
    <row r="767" spans="2:6" ht="12.75">
      <c r="B767" s="12"/>
      <c r="C767" s="68"/>
      <c r="D767" s="68"/>
      <c r="E767" s="58"/>
      <c r="F767" s="12"/>
    </row>
    <row r="768" spans="2:6" ht="12.75">
      <c r="B768" s="12"/>
      <c r="C768" s="68"/>
      <c r="D768" s="68"/>
      <c r="E768" s="58"/>
      <c r="F768" s="12"/>
    </row>
    <row r="769" spans="2:6" ht="12.75">
      <c r="B769" s="12"/>
      <c r="C769" s="68"/>
      <c r="D769" s="68"/>
      <c r="E769" s="58"/>
      <c r="F769" s="12"/>
    </row>
    <row r="770" spans="2:6" ht="12.75">
      <c r="B770" s="12"/>
      <c r="C770" s="68"/>
      <c r="D770" s="68"/>
      <c r="E770" s="58"/>
      <c r="F770" s="12"/>
    </row>
    <row r="771" spans="2:6" ht="12.75">
      <c r="B771" s="12"/>
      <c r="C771" s="68"/>
      <c r="D771" s="68"/>
      <c r="E771" s="58"/>
      <c r="F771" s="12"/>
    </row>
    <row r="772" spans="2:6" ht="12.75">
      <c r="B772" s="12"/>
      <c r="C772" s="68"/>
      <c r="D772" s="68"/>
      <c r="E772" s="58"/>
      <c r="F772" s="12"/>
    </row>
    <row r="773" spans="2:6" ht="12.75">
      <c r="B773" s="68"/>
      <c r="C773" s="68"/>
      <c r="D773" s="68"/>
      <c r="E773" s="58"/>
      <c r="F773" s="12"/>
    </row>
    <row r="774" spans="2:6" ht="12.75">
      <c r="B774" s="12"/>
      <c r="C774" s="68"/>
      <c r="D774" s="68"/>
      <c r="E774" s="58"/>
      <c r="F774" s="12"/>
    </row>
    <row r="775" spans="2:6" ht="12.75">
      <c r="B775" s="12"/>
      <c r="C775" s="68"/>
      <c r="D775" s="68"/>
      <c r="E775" s="58"/>
      <c r="F775" s="12"/>
    </row>
    <row r="776" spans="2:6" ht="12.75">
      <c r="B776" s="12"/>
      <c r="C776" s="68"/>
      <c r="D776" s="68"/>
      <c r="E776" s="58"/>
      <c r="F776" s="12"/>
    </row>
    <row r="777" spans="2:6" ht="12.75">
      <c r="B777" s="12"/>
      <c r="C777" s="68"/>
      <c r="D777" s="68"/>
      <c r="E777" s="58"/>
      <c r="F777" s="12"/>
    </row>
    <row r="778" spans="2:6" ht="12.75">
      <c r="B778" s="12"/>
      <c r="C778" s="68"/>
      <c r="D778" s="68"/>
      <c r="E778" s="58"/>
      <c r="F778" s="12"/>
    </row>
    <row r="779" spans="2:6" ht="12.75">
      <c r="B779" s="12"/>
      <c r="C779" s="68"/>
      <c r="D779" s="68"/>
      <c r="E779" s="58"/>
      <c r="F779" s="12"/>
    </row>
    <row r="780" spans="2:6" ht="12.75">
      <c r="B780" s="12"/>
      <c r="C780" s="68"/>
      <c r="D780" s="68"/>
      <c r="E780" s="58"/>
      <c r="F780" s="12"/>
    </row>
    <row r="781" spans="2:6" ht="12.75">
      <c r="B781" s="12"/>
      <c r="C781" s="68"/>
      <c r="D781" s="68"/>
      <c r="E781" s="58"/>
      <c r="F781" s="12"/>
    </row>
    <row r="782" spans="2:6" ht="12.75">
      <c r="B782" s="12"/>
      <c r="C782" s="68"/>
      <c r="D782" s="68"/>
      <c r="E782" s="58"/>
      <c r="F782" s="12"/>
    </row>
    <row r="783" spans="2:6" ht="12.75">
      <c r="B783" s="12"/>
      <c r="C783" s="68"/>
      <c r="D783" s="68"/>
      <c r="E783" s="58"/>
      <c r="F783" s="12"/>
    </row>
    <row r="784" spans="2:6" ht="12.75">
      <c r="B784" s="12"/>
      <c r="C784" s="68"/>
      <c r="D784" s="68"/>
      <c r="E784" s="58"/>
      <c r="F784" s="12"/>
    </row>
    <row r="785" spans="2:6" ht="12.75">
      <c r="B785" s="12"/>
      <c r="C785" s="68"/>
      <c r="D785" s="68"/>
      <c r="E785" s="58"/>
      <c r="F785" s="12"/>
    </row>
    <row r="786" spans="2:6" ht="12.75">
      <c r="B786" s="12"/>
      <c r="C786" s="68"/>
      <c r="D786" s="68"/>
      <c r="E786" s="58"/>
      <c r="F786" s="12"/>
    </row>
    <row r="787" spans="2:6" ht="12.75">
      <c r="B787" s="12"/>
      <c r="C787" s="68"/>
      <c r="D787" s="68"/>
      <c r="E787" s="58"/>
      <c r="F787" s="12"/>
    </row>
    <row r="788" spans="2:6" ht="12.75">
      <c r="B788" s="12"/>
      <c r="C788" s="68"/>
      <c r="D788" s="68"/>
      <c r="E788" s="58"/>
      <c r="F788" s="12"/>
    </row>
    <row r="789" spans="2:6" ht="12.75">
      <c r="B789" s="12"/>
      <c r="C789" s="68"/>
      <c r="D789" s="68"/>
      <c r="E789" s="58"/>
      <c r="F789" s="12"/>
    </row>
    <row r="790" spans="2:6" ht="12.75">
      <c r="B790" s="12"/>
      <c r="C790" s="68"/>
      <c r="D790" s="68"/>
      <c r="E790" s="58"/>
      <c r="F790" s="12"/>
    </row>
    <row r="791" spans="2:6" ht="12.75">
      <c r="B791" s="68"/>
      <c r="C791" s="68"/>
      <c r="D791" s="68"/>
      <c r="E791" s="58"/>
      <c r="F791" s="12"/>
    </row>
    <row r="792" spans="2:6" ht="12.75">
      <c r="B792" s="12"/>
      <c r="C792" s="68"/>
      <c r="D792" s="68"/>
      <c r="E792" s="58"/>
      <c r="F792" s="12"/>
    </row>
    <row r="793" spans="2:6" ht="12.75">
      <c r="B793" s="12"/>
      <c r="C793" s="68"/>
      <c r="D793" s="68"/>
      <c r="E793" s="58"/>
      <c r="F793" s="12"/>
    </row>
    <row r="794" spans="2:6" ht="12.75">
      <c r="B794" s="12"/>
      <c r="C794" s="68"/>
      <c r="D794" s="68"/>
      <c r="E794" s="58"/>
      <c r="F794" s="12"/>
    </row>
    <row r="795" spans="2:6" ht="12.75">
      <c r="B795" s="12"/>
      <c r="C795" s="68"/>
      <c r="D795" s="68"/>
      <c r="E795" s="58"/>
      <c r="F795" s="12"/>
    </row>
    <row r="796" spans="2:6" ht="12.75">
      <c r="B796" s="12"/>
      <c r="C796" s="68"/>
      <c r="D796" s="68"/>
      <c r="E796" s="58"/>
      <c r="F796" s="12"/>
    </row>
    <row r="797" spans="2:6" ht="12.75">
      <c r="B797" s="12"/>
      <c r="C797" s="79"/>
      <c r="D797" s="80"/>
      <c r="E797" s="81"/>
      <c r="F797" s="12"/>
    </row>
    <row r="798" spans="2:6" ht="12.75">
      <c r="B798" s="12"/>
      <c r="C798" s="79"/>
      <c r="D798" s="80"/>
      <c r="E798" s="81"/>
      <c r="F798" s="12"/>
    </row>
    <row r="799" spans="2:6" ht="12.75">
      <c r="B799" s="68"/>
      <c r="C799" s="79"/>
      <c r="D799" s="80"/>
      <c r="E799" s="81"/>
      <c r="F799" s="12"/>
    </row>
    <row r="800" spans="2:6" ht="12.75">
      <c r="B800" s="12"/>
      <c r="C800" s="58"/>
      <c r="D800" s="80"/>
      <c r="E800" s="82"/>
      <c r="F800" s="12"/>
    </row>
    <row r="801" spans="2:6" ht="12.75">
      <c r="B801" s="12"/>
      <c r="C801" s="58"/>
      <c r="D801" s="80"/>
      <c r="E801" s="82"/>
      <c r="F801" s="12"/>
    </row>
    <row r="802" spans="2:6" ht="12.75">
      <c r="B802" s="12"/>
      <c r="C802" s="58"/>
      <c r="D802" s="80"/>
      <c r="E802" s="81"/>
      <c r="F802" s="12"/>
    </row>
    <row r="803" spans="2:6" ht="12.75">
      <c r="B803" s="12"/>
      <c r="C803" s="58"/>
      <c r="D803" s="80"/>
      <c r="E803" s="81"/>
      <c r="F803" s="12"/>
    </row>
    <row r="804" spans="2:6" ht="12.75">
      <c r="B804" s="12"/>
      <c r="C804" s="58"/>
      <c r="D804" s="80"/>
      <c r="E804" s="81"/>
      <c r="F804" s="12"/>
    </row>
    <row r="805" spans="2:6" ht="12.75">
      <c r="B805" s="12"/>
      <c r="C805" s="58"/>
      <c r="D805" s="80"/>
      <c r="E805" s="81"/>
      <c r="F805" s="12"/>
    </row>
    <row r="806" spans="2:6" ht="12.75">
      <c r="B806" s="12"/>
      <c r="C806" s="58"/>
      <c r="D806" s="80"/>
      <c r="E806" s="81"/>
      <c r="F806" s="12"/>
    </row>
    <row r="807" spans="2:6" ht="12.75">
      <c r="B807" s="12"/>
      <c r="C807" s="58"/>
      <c r="D807" s="80"/>
      <c r="E807" s="81"/>
      <c r="F807" s="12"/>
    </row>
    <row r="808" spans="2:6" ht="12.75">
      <c r="B808" s="12"/>
      <c r="C808" s="58"/>
      <c r="D808" s="80"/>
      <c r="E808" s="81"/>
      <c r="F808" s="12"/>
    </row>
    <row r="809" spans="2:6" ht="12.75">
      <c r="B809" s="12"/>
      <c r="C809" s="58"/>
      <c r="D809" s="80"/>
      <c r="E809" s="82"/>
      <c r="F809" s="12"/>
    </row>
    <row r="810" spans="2:6" ht="12.75">
      <c r="B810" s="12"/>
      <c r="C810" s="58"/>
      <c r="D810" s="80"/>
      <c r="E810" s="82"/>
      <c r="F810" s="12"/>
    </row>
    <row r="811" spans="2:6" ht="12.75">
      <c r="B811" s="12"/>
      <c r="C811" s="58"/>
      <c r="D811" s="80"/>
      <c r="E811" s="81"/>
      <c r="F811" s="12"/>
    </row>
    <row r="812" spans="2:6" ht="12.75">
      <c r="B812" s="12"/>
      <c r="C812" s="58"/>
      <c r="D812" s="80"/>
      <c r="E812" s="81"/>
      <c r="F812" s="12"/>
    </row>
    <row r="813" spans="2:6" ht="12.75">
      <c r="B813" s="12"/>
      <c r="C813" s="58"/>
      <c r="D813" s="80"/>
      <c r="E813" s="81"/>
      <c r="F813" s="12"/>
    </row>
    <row r="814" spans="2:6" ht="12.75">
      <c r="B814" s="12"/>
      <c r="C814" s="58"/>
      <c r="D814" s="80"/>
      <c r="E814" s="81"/>
      <c r="F814" s="12"/>
    </row>
    <row r="815" spans="2:6" ht="12.75">
      <c r="B815" s="12"/>
      <c r="C815" s="58"/>
      <c r="D815" s="80"/>
      <c r="E815" s="81"/>
      <c r="F815" s="12"/>
    </row>
    <row r="816" spans="2:6" ht="12.75">
      <c r="B816" s="12"/>
      <c r="C816" s="58"/>
      <c r="D816" s="80"/>
      <c r="E816" s="82"/>
      <c r="F816" s="12"/>
    </row>
    <row r="817" spans="2:6" ht="12.75">
      <c r="B817" s="12"/>
      <c r="C817" s="58"/>
      <c r="D817" s="80"/>
      <c r="E817" s="81"/>
      <c r="F817" s="12"/>
    </row>
    <row r="818" spans="2:6" ht="12.75">
      <c r="B818" s="12"/>
      <c r="C818" s="58"/>
      <c r="D818" s="80"/>
      <c r="E818" s="81"/>
      <c r="F818" s="12"/>
    </row>
    <row r="819" spans="2:6" ht="12.75">
      <c r="B819" s="12"/>
      <c r="C819" s="58"/>
      <c r="D819" s="80"/>
      <c r="E819" s="81"/>
      <c r="F819" s="12"/>
    </row>
    <row r="820" spans="2:6" ht="12.75">
      <c r="B820" s="12"/>
      <c r="C820" s="58"/>
      <c r="D820" s="80"/>
      <c r="E820" s="81"/>
      <c r="F820" s="12"/>
    </row>
    <row r="821" spans="2:6" ht="12.75">
      <c r="B821" s="12"/>
      <c r="C821" s="58"/>
      <c r="D821" s="80"/>
      <c r="E821" s="81"/>
      <c r="F821" s="12"/>
    </row>
    <row r="822" spans="2:6" ht="12.75">
      <c r="B822" s="12"/>
      <c r="C822" s="58"/>
      <c r="D822" s="80"/>
      <c r="E822" s="81"/>
      <c r="F822" s="12"/>
    </row>
    <row r="823" spans="2:6" ht="12.75">
      <c r="B823" s="12"/>
      <c r="C823" s="58"/>
      <c r="D823" s="80"/>
      <c r="E823" s="82"/>
      <c r="F823" s="12"/>
    </row>
    <row r="824" spans="2:6" ht="12.75">
      <c r="B824" s="12"/>
      <c r="C824" s="58"/>
      <c r="D824" s="80"/>
      <c r="E824" s="81"/>
      <c r="F824" s="12"/>
    </row>
    <row r="825" spans="2:6" ht="12.75">
      <c r="B825" s="12"/>
      <c r="C825" s="58"/>
      <c r="D825" s="80"/>
      <c r="E825" s="81"/>
      <c r="F825" s="12"/>
    </row>
    <row r="826" spans="2:6" ht="12.75">
      <c r="B826" s="12"/>
      <c r="C826" s="58"/>
      <c r="D826" s="80"/>
      <c r="E826" s="81"/>
      <c r="F826" s="12"/>
    </row>
    <row r="827" spans="2:6" ht="12.75">
      <c r="B827" s="12"/>
      <c r="C827" s="58"/>
      <c r="D827" s="80"/>
      <c r="E827" s="81"/>
      <c r="F827" s="12"/>
    </row>
    <row r="828" spans="2:6" ht="12.75">
      <c r="B828" s="12"/>
      <c r="C828" s="58"/>
      <c r="D828" s="80"/>
      <c r="E828" s="81"/>
      <c r="F828" s="12"/>
    </row>
    <row r="829" spans="2:6" ht="12.75">
      <c r="B829" s="12"/>
      <c r="C829" s="58"/>
      <c r="D829" s="80"/>
      <c r="E829" s="82"/>
      <c r="F829" s="12"/>
    </row>
    <row r="830" spans="2:6" ht="12.75">
      <c r="B830" s="12"/>
      <c r="C830" s="58"/>
      <c r="D830" s="80"/>
      <c r="E830" s="81"/>
      <c r="F830" s="12"/>
    </row>
    <row r="831" spans="2:6" ht="12.75">
      <c r="B831" s="12"/>
      <c r="C831" s="58"/>
      <c r="D831" s="80"/>
      <c r="E831" s="81"/>
      <c r="F831" s="12"/>
    </row>
    <row r="832" spans="2:6" ht="12.75">
      <c r="B832" s="12"/>
      <c r="C832" s="58"/>
      <c r="D832" s="80"/>
      <c r="E832" s="81"/>
      <c r="F832" s="12"/>
    </row>
    <row r="833" spans="2:6" ht="12.75">
      <c r="B833" s="12"/>
      <c r="C833" s="58"/>
      <c r="D833" s="80"/>
      <c r="E833" s="81"/>
      <c r="F833" s="12"/>
    </row>
    <row r="834" spans="2:6" ht="12.75">
      <c r="B834" s="12"/>
      <c r="C834" s="58"/>
      <c r="D834" s="80"/>
      <c r="E834" s="81"/>
      <c r="F834" s="12"/>
    </row>
    <row r="835" spans="2:6" ht="12.75">
      <c r="B835" s="12"/>
      <c r="C835" s="58"/>
      <c r="D835" s="80"/>
      <c r="E835" s="81"/>
      <c r="F835" s="12"/>
    </row>
    <row r="836" spans="2:6" ht="12.75">
      <c r="B836" s="12"/>
      <c r="C836" s="58"/>
      <c r="D836" s="80"/>
      <c r="E836" s="81"/>
      <c r="F836" s="12"/>
    </row>
    <row r="837" spans="2:6" ht="12.75">
      <c r="B837" s="12"/>
      <c r="C837" s="58"/>
      <c r="D837" s="80"/>
      <c r="E837" s="82"/>
      <c r="F837" s="12"/>
    </row>
    <row r="838" spans="2:6" ht="12.75">
      <c r="B838" s="12"/>
      <c r="C838" s="58"/>
      <c r="D838" s="80"/>
      <c r="E838" s="81"/>
      <c r="F838" s="12"/>
    </row>
    <row r="839" spans="2:6" ht="12.75">
      <c r="B839" s="12"/>
      <c r="C839" s="58"/>
      <c r="D839" s="80"/>
      <c r="E839" s="81"/>
      <c r="F839" s="12"/>
    </row>
    <row r="840" spans="2:6" ht="12.75">
      <c r="B840" s="12"/>
      <c r="C840" s="58"/>
      <c r="D840" s="80"/>
      <c r="E840" s="81"/>
      <c r="F840" s="12"/>
    </row>
    <row r="841" spans="2:6" ht="12.75">
      <c r="B841" s="58"/>
      <c r="C841" s="58"/>
      <c r="D841" s="80"/>
      <c r="E841" s="81"/>
      <c r="F841" s="12"/>
    </row>
    <row r="842" spans="2:6" ht="12.75">
      <c r="B842" s="58"/>
      <c r="C842" s="58"/>
      <c r="D842" s="83"/>
      <c r="E842" s="81"/>
      <c r="F842" s="12"/>
    </row>
    <row r="843" spans="4:6" ht="12.75">
      <c r="D843" s="75"/>
      <c r="E843" s="74"/>
      <c r="F843" s="12"/>
    </row>
    <row r="844" spans="4:6" ht="12.75">
      <c r="D844" s="75"/>
      <c r="E844" s="76"/>
      <c r="F844" s="12"/>
    </row>
    <row r="845" spans="4:6" ht="12.75">
      <c r="D845" s="75"/>
      <c r="E845" s="76"/>
      <c r="F845" s="12"/>
    </row>
    <row r="846" spans="4:6" ht="12.75">
      <c r="D846" s="75"/>
      <c r="E846" s="74"/>
      <c r="F846" s="12"/>
    </row>
    <row r="847" spans="4:6" ht="12.75">
      <c r="D847" s="75"/>
      <c r="E847" s="74"/>
      <c r="F847" s="12"/>
    </row>
    <row r="848" spans="4:6" ht="12.75">
      <c r="D848" s="75"/>
      <c r="E848" s="74"/>
      <c r="F848" s="12"/>
    </row>
    <row r="849" spans="4:6" ht="12.75">
      <c r="D849" s="75"/>
      <c r="E849" s="74"/>
      <c r="F849" s="12"/>
    </row>
    <row r="850" spans="4:6" ht="12.75">
      <c r="D850" s="75"/>
      <c r="E850" s="76"/>
      <c r="F850" s="12"/>
    </row>
    <row r="851" spans="4:6" ht="12.75">
      <c r="D851" s="78"/>
      <c r="E851" s="74"/>
      <c r="F851" s="12"/>
    </row>
    <row r="852" spans="2:6" ht="12.75">
      <c r="B852" s="12"/>
      <c r="D852" s="75"/>
      <c r="E852" s="74"/>
      <c r="F852" s="12"/>
    </row>
    <row r="853" spans="2:6" ht="12.75">
      <c r="B853" s="12"/>
      <c r="D853" s="75"/>
      <c r="E853" s="74"/>
      <c r="F853" s="12"/>
    </row>
    <row r="854" spans="2:6" ht="12.75">
      <c r="B854" s="12"/>
      <c r="D854" s="75"/>
      <c r="E854" s="74"/>
      <c r="F854" s="12"/>
    </row>
    <row r="855" spans="2:6" ht="12.75">
      <c r="B855" s="12"/>
      <c r="D855" s="75"/>
      <c r="E855" s="74"/>
      <c r="F855" s="12"/>
    </row>
    <row r="856" spans="2:6" ht="12.75">
      <c r="B856" s="12"/>
      <c r="D856" s="75"/>
      <c r="E856" s="76"/>
      <c r="F856" s="12"/>
    </row>
    <row r="857" spans="2:6" ht="12.75">
      <c r="B857" s="12"/>
      <c r="D857" s="75"/>
      <c r="E857" s="74"/>
      <c r="F857" s="12"/>
    </row>
    <row r="858" spans="2:6" ht="12.75">
      <c r="B858" s="12"/>
      <c r="C858" s="12"/>
      <c r="D858" s="75"/>
      <c r="E858" s="74"/>
      <c r="F858" s="12"/>
    </row>
    <row r="859" spans="2:6" ht="12.75">
      <c r="B859" s="12"/>
      <c r="D859" s="75"/>
      <c r="E859" s="74"/>
      <c r="F859" s="12"/>
    </row>
    <row r="860" spans="2:6" ht="12.75">
      <c r="B860" s="12"/>
      <c r="D860" s="75"/>
      <c r="E860" s="74"/>
      <c r="F860" s="12"/>
    </row>
    <row r="861" spans="2:6" ht="12.75">
      <c r="B861" s="12"/>
      <c r="D861" s="75"/>
      <c r="E861" s="74"/>
      <c r="F861" s="12"/>
    </row>
    <row r="862" spans="2:6" ht="12.75">
      <c r="B862" s="12"/>
      <c r="D862" s="75"/>
      <c r="E862" s="76"/>
      <c r="F862" s="12"/>
    </row>
    <row r="863" spans="2:6" ht="12.75">
      <c r="B863" s="12"/>
      <c r="D863" s="75"/>
      <c r="E863" s="74"/>
      <c r="F863" s="12"/>
    </row>
    <row r="864" spans="2:6" ht="12.75">
      <c r="B864" s="12"/>
      <c r="D864" s="75"/>
      <c r="E864" s="74"/>
      <c r="F864" s="12"/>
    </row>
    <row r="865" spans="2:6" ht="12.75">
      <c r="B865" s="12"/>
      <c r="D865" s="75"/>
      <c r="E865" s="74"/>
      <c r="F865" s="12"/>
    </row>
    <row r="866" spans="2:6" ht="12.75">
      <c r="B866" s="12"/>
      <c r="D866" s="75"/>
      <c r="E866" s="74"/>
      <c r="F866" s="12"/>
    </row>
    <row r="867" spans="2:6" ht="12.75">
      <c r="B867" s="12"/>
      <c r="D867" s="75"/>
      <c r="E867" s="74"/>
      <c r="F867" s="12"/>
    </row>
    <row r="868" spans="2:6" ht="12.75">
      <c r="B868" s="12"/>
      <c r="D868" s="75"/>
      <c r="E868" s="76"/>
      <c r="F868" s="12"/>
    </row>
    <row r="869" spans="2:6" ht="12.75">
      <c r="B869" s="12"/>
      <c r="D869" s="75"/>
      <c r="E869" s="74"/>
      <c r="F869" s="12"/>
    </row>
    <row r="870" spans="2:6" ht="12.75">
      <c r="B870" s="12"/>
      <c r="D870" s="75"/>
      <c r="E870" s="74"/>
      <c r="F870" s="12"/>
    </row>
    <row r="871" spans="2:6" ht="12.75">
      <c r="B871" s="12"/>
      <c r="D871" s="75"/>
      <c r="E871" s="74"/>
      <c r="F871" s="12"/>
    </row>
    <row r="872" spans="2:6" ht="12.75">
      <c r="B872" s="12"/>
      <c r="D872" s="75"/>
      <c r="E872" s="74"/>
      <c r="F872" s="12"/>
    </row>
    <row r="873" spans="2:6" ht="12.75">
      <c r="B873" s="12"/>
      <c r="D873" s="75"/>
      <c r="E873" s="76"/>
      <c r="F873" s="12"/>
    </row>
    <row r="874" spans="2:6" ht="12.75">
      <c r="B874" s="12"/>
      <c r="D874" s="75"/>
      <c r="E874" s="74"/>
      <c r="F874" s="12"/>
    </row>
    <row r="875" spans="2:6" ht="12.75">
      <c r="B875" s="12"/>
      <c r="D875" s="75"/>
      <c r="E875" s="74"/>
      <c r="F875" s="12"/>
    </row>
    <row r="876" spans="2:6" ht="12.75">
      <c r="B876" s="12"/>
      <c r="D876" s="75"/>
      <c r="E876" s="74"/>
      <c r="F876" s="12"/>
    </row>
    <row r="877" spans="2:6" ht="12.75">
      <c r="B877" s="12"/>
      <c r="D877" s="75"/>
      <c r="E877" s="74"/>
      <c r="F877" s="12"/>
    </row>
    <row r="878" spans="2:6" ht="12.75">
      <c r="B878" s="12"/>
      <c r="D878" s="75"/>
      <c r="E878" s="74"/>
      <c r="F878" s="12"/>
    </row>
    <row r="879" spans="2:6" ht="12.75">
      <c r="B879" s="12"/>
      <c r="D879" s="75"/>
      <c r="E879" s="76"/>
      <c r="F879" s="12"/>
    </row>
    <row r="880" spans="2:6" ht="12.75">
      <c r="B880" s="12"/>
      <c r="D880" s="75"/>
      <c r="E880" s="74"/>
      <c r="F880" s="12"/>
    </row>
    <row r="881" spans="2:6" ht="12.75">
      <c r="B881" s="12"/>
      <c r="D881" s="75"/>
      <c r="E881" s="74"/>
      <c r="F881" s="12"/>
    </row>
    <row r="882" spans="2:6" ht="12.75">
      <c r="B882" s="12"/>
      <c r="D882" s="75"/>
      <c r="E882" s="74"/>
      <c r="F882" s="12"/>
    </row>
    <row r="883" spans="2:6" ht="12.75">
      <c r="B883" s="12"/>
      <c r="D883" s="75"/>
      <c r="E883" s="74"/>
      <c r="F883" s="12"/>
    </row>
    <row r="884" spans="2:6" ht="12.75">
      <c r="B884" s="12"/>
      <c r="D884" s="75"/>
      <c r="E884" s="74"/>
      <c r="F884" s="12"/>
    </row>
    <row r="885" spans="2:6" ht="12.75">
      <c r="B885" s="12"/>
      <c r="D885" s="75"/>
      <c r="E885" s="76"/>
      <c r="F885" s="12"/>
    </row>
    <row r="886" spans="2:6" ht="12.75">
      <c r="B886" s="12"/>
      <c r="D886" s="75"/>
      <c r="E886" s="74"/>
      <c r="F886" s="12"/>
    </row>
    <row r="887" spans="2:6" ht="12.75">
      <c r="B887" s="12"/>
      <c r="D887" s="75"/>
      <c r="E887" s="74"/>
      <c r="F887" s="12"/>
    </row>
    <row r="888" spans="2:6" ht="12.75">
      <c r="B888" s="12"/>
      <c r="D888" s="75"/>
      <c r="E888" s="74"/>
      <c r="F888" s="12"/>
    </row>
    <row r="889" spans="2:6" ht="12.75">
      <c r="B889" s="12"/>
      <c r="D889" s="75"/>
      <c r="E889" s="74"/>
      <c r="F889" s="12"/>
    </row>
    <row r="890" spans="2:6" ht="12.75">
      <c r="B890" s="12"/>
      <c r="D890" s="75"/>
      <c r="E890" s="74"/>
      <c r="F890" s="12"/>
    </row>
    <row r="891" spans="2:6" ht="12.75">
      <c r="B891" s="12"/>
      <c r="D891" s="75"/>
      <c r="E891" s="74"/>
      <c r="F891" s="12"/>
    </row>
    <row r="892" spans="2:6" ht="12.75">
      <c r="B892" s="12"/>
      <c r="D892" s="75"/>
      <c r="E892" s="74"/>
      <c r="F892" s="12"/>
    </row>
    <row r="893" spans="2:6" ht="12.75">
      <c r="B893" s="12"/>
      <c r="D893" s="75"/>
      <c r="E893" s="74"/>
      <c r="F893" s="12"/>
    </row>
    <row r="894" spans="2:6" ht="12.75">
      <c r="B894" s="12"/>
      <c r="D894" s="75"/>
      <c r="E894" s="74"/>
      <c r="F894" s="12"/>
    </row>
    <row r="895" spans="2:6" ht="12.75">
      <c r="B895" s="12"/>
      <c r="D895" s="75"/>
      <c r="E895" s="76"/>
      <c r="F895" s="12"/>
    </row>
    <row r="896" spans="2:6" ht="12.75">
      <c r="B896" s="12"/>
      <c r="D896" s="75"/>
      <c r="E896" s="74"/>
      <c r="F896" s="12"/>
    </row>
    <row r="897" spans="2:6" ht="12.75">
      <c r="B897" s="12"/>
      <c r="D897" s="75"/>
      <c r="E897" s="74"/>
      <c r="F897" s="12"/>
    </row>
    <row r="898" spans="2:6" ht="12.75">
      <c r="B898" s="12"/>
      <c r="D898" s="75"/>
      <c r="E898" s="74"/>
      <c r="F898" s="12"/>
    </row>
    <row r="899" spans="2:6" ht="12.75">
      <c r="B899" s="12"/>
      <c r="D899" s="75"/>
      <c r="E899" s="74"/>
      <c r="F899" s="12"/>
    </row>
    <row r="900" spans="2:6" ht="12.75">
      <c r="B900" s="12"/>
      <c r="D900" s="75"/>
      <c r="E900" s="76"/>
      <c r="F900" s="12"/>
    </row>
    <row r="901" spans="2:6" ht="12.75">
      <c r="B901" s="12"/>
      <c r="D901" s="75"/>
      <c r="E901" s="74"/>
      <c r="F901" s="12"/>
    </row>
    <row r="902" spans="2:6" ht="12.75">
      <c r="B902" s="12"/>
      <c r="D902" s="75"/>
      <c r="E902" s="74"/>
      <c r="F902" s="12"/>
    </row>
    <row r="903" spans="2:6" ht="12.75">
      <c r="B903" s="12"/>
      <c r="D903" s="75"/>
      <c r="E903" s="74"/>
      <c r="F903" s="12"/>
    </row>
    <row r="904" spans="2:6" ht="12.75">
      <c r="B904" s="12"/>
      <c r="D904" s="75"/>
      <c r="E904" s="74"/>
      <c r="F904" s="12"/>
    </row>
    <row r="905" spans="2:6" ht="12.75">
      <c r="B905" s="12"/>
      <c r="D905" s="75"/>
      <c r="E905" s="74"/>
      <c r="F905" s="12"/>
    </row>
    <row r="906" spans="2:6" ht="12.75">
      <c r="B906" s="12"/>
      <c r="D906" s="75"/>
      <c r="E906" s="74"/>
      <c r="F906" s="12"/>
    </row>
    <row r="907" spans="2:6" ht="12.75">
      <c r="B907" s="12"/>
      <c r="D907" s="75"/>
      <c r="E907" s="74"/>
      <c r="F907" s="12"/>
    </row>
    <row r="908" spans="2:6" ht="12.75">
      <c r="B908" s="12"/>
      <c r="D908" s="75"/>
      <c r="E908" s="74"/>
      <c r="F908" s="12"/>
    </row>
    <row r="909" spans="2:6" ht="12.75">
      <c r="B909" s="12"/>
      <c r="D909" s="75"/>
      <c r="E909" s="74"/>
      <c r="F909" s="12"/>
    </row>
    <row r="910" spans="2:6" ht="12.75">
      <c r="B910" s="12"/>
      <c r="D910" s="75"/>
      <c r="E910" s="76"/>
      <c r="F910" s="12"/>
    </row>
    <row r="911" spans="2:6" ht="12.75">
      <c r="B911" s="12"/>
      <c r="D911" s="75"/>
      <c r="E911" s="74"/>
      <c r="F911" s="12"/>
    </row>
    <row r="912" spans="2:6" ht="12.75">
      <c r="B912" s="12"/>
      <c r="D912" s="75"/>
      <c r="E912" s="74"/>
      <c r="F912" s="12"/>
    </row>
    <row r="913" spans="2:6" ht="12.75">
      <c r="B913" s="12"/>
      <c r="D913" s="75"/>
      <c r="E913" s="74"/>
      <c r="F913" s="12"/>
    </row>
    <row r="914" spans="2:6" ht="12.75">
      <c r="B914" s="12"/>
      <c r="D914" s="75"/>
      <c r="E914" s="74"/>
      <c r="F914" s="12"/>
    </row>
    <row r="915" spans="2:6" ht="12.75">
      <c r="B915" s="12"/>
      <c r="D915" s="75"/>
      <c r="E915" s="74"/>
      <c r="F915" s="12"/>
    </row>
    <row r="916" spans="2:6" ht="12.75">
      <c r="B916" s="12"/>
      <c r="D916" s="75"/>
      <c r="E916" s="76"/>
      <c r="F916" s="12"/>
    </row>
    <row r="917" spans="2:6" ht="12.75">
      <c r="B917" s="12"/>
      <c r="D917" s="75"/>
      <c r="E917" s="74"/>
      <c r="F917" s="12"/>
    </row>
    <row r="918" spans="2:6" ht="12.75">
      <c r="B918" s="12"/>
      <c r="D918" s="75"/>
      <c r="E918" s="74"/>
      <c r="F918" s="12"/>
    </row>
    <row r="919" spans="2:6" ht="12.75">
      <c r="B919" s="12"/>
      <c r="D919" s="75"/>
      <c r="E919" s="74"/>
      <c r="F919" s="12"/>
    </row>
    <row r="920" spans="2:6" ht="12.75">
      <c r="B920" s="12"/>
      <c r="D920" s="75"/>
      <c r="E920" s="74"/>
      <c r="F920" s="12"/>
    </row>
    <row r="921" spans="2:6" ht="12.75">
      <c r="B921" s="12"/>
      <c r="D921" s="75"/>
      <c r="E921" s="74"/>
      <c r="F921" s="12"/>
    </row>
    <row r="922" spans="2:6" ht="12.75">
      <c r="B922" s="12"/>
      <c r="D922" s="75"/>
      <c r="E922" s="74"/>
      <c r="F922" s="12"/>
    </row>
    <row r="923" spans="2:6" ht="12.75">
      <c r="B923" s="12"/>
      <c r="D923" s="75"/>
      <c r="E923" s="76"/>
      <c r="F923" s="12"/>
    </row>
    <row r="924" spans="2:6" ht="12.75">
      <c r="B924" s="12"/>
      <c r="D924" s="75"/>
      <c r="E924" s="74"/>
      <c r="F924" s="12"/>
    </row>
    <row r="925" spans="2:6" ht="12.75">
      <c r="B925" s="12"/>
      <c r="D925" s="75"/>
      <c r="E925" s="74"/>
      <c r="F925" s="12"/>
    </row>
    <row r="926" spans="2:6" ht="12.75">
      <c r="B926" s="12"/>
      <c r="D926" s="75"/>
      <c r="E926" s="74"/>
      <c r="F926" s="12"/>
    </row>
    <row r="927" spans="2:6" ht="12.75">
      <c r="B927" s="12"/>
      <c r="D927" s="75"/>
      <c r="E927" s="74"/>
      <c r="F927" s="12"/>
    </row>
    <row r="928" spans="2:6" ht="12.75">
      <c r="B928" s="12"/>
      <c r="D928" s="75"/>
      <c r="E928" s="74"/>
      <c r="F928" s="12"/>
    </row>
    <row r="929" spans="2:6" ht="12.75">
      <c r="B929" s="12"/>
      <c r="D929" s="75"/>
      <c r="E929" s="76"/>
      <c r="F929" s="12"/>
    </row>
    <row r="930" spans="2:6" ht="12.75">
      <c r="B930" s="12"/>
      <c r="D930" s="75"/>
      <c r="E930" s="74"/>
      <c r="F930" s="12"/>
    </row>
    <row r="931" spans="2:6" ht="12.75">
      <c r="B931" s="12"/>
      <c r="D931" s="75"/>
      <c r="E931" s="74"/>
      <c r="F931" s="12"/>
    </row>
    <row r="932" spans="2:6" ht="12.75">
      <c r="B932" s="12"/>
      <c r="D932" s="75"/>
      <c r="E932" s="74"/>
      <c r="F932" s="12"/>
    </row>
    <row r="933" spans="2:6" ht="12.75">
      <c r="B933" s="12"/>
      <c r="D933" s="75"/>
      <c r="E933" s="74"/>
      <c r="F933" s="12"/>
    </row>
    <row r="934" spans="2:6" ht="12.75">
      <c r="B934" s="12"/>
      <c r="D934" s="75"/>
      <c r="E934" s="74"/>
      <c r="F934" s="12"/>
    </row>
    <row r="935" spans="2:6" ht="12.75">
      <c r="B935" s="12"/>
      <c r="D935" s="75"/>
      <c r="E935" s="74"/>
      <c r="F935" s="12"/>
    </row>
    <row r="936" spans="2:6" ht="12.75">
      <c r="B936" s="12"/>
      <c r="D936" s="75"/>
      <c r="E936" s="74"/>
      <c r="F936" s="12"/>
    </row>
    <row r="937" spans="2:6" ht="12.75">
      <c r="B937" s="12"/>
      <c r="C937" s="76"/>
      <c r="D937" s="75"/>
      <c r="E937" s="74"/>
      <c r="F937" s="12"/>
    </row>
    <row r="938" spans="2:6" ht="12.75">
      <c r="B938" s="12"/>
      <c r="C938" s="76"/>
      <c r="D938" s="75"/>
      <c r="E938" s="12"/>
      <c r="F938" s="12"/>
    </row>
    <row r="939" spans="2:6" ht="12.75">
      <c r="B939" s="12"/>
      <c r="C939" s="76"/>
      <c r="D939" s="75"/>
      <c r="E939" s="76"/>
      <c r="F939" s="12"/>
    </row>
    <row r="940" spans="2:6" ht="12.75">
      <c r="B940" s="12"/>
      <c r="C940" s="76"/>
      <c r="D940" s="75"/>
      <c r="E940" s="74"/>
      <c r="F940" s="12"/>
    </row>
    <row r="941" spans="2:6" ht="12.75">
      <c r="B941" s="12"/>
      <c r="C941" s="76"/>
      <c r="D941" s="75"/>
      <c r="E941" s="74"/>
      <c r="F941" s="12"/>
    </row>
    <row r="942" spans="2:6" ht="12.75">
      <c r="B942" s="12"/>
      <c r="C942" s="76"/>
      <c r="D942" s="75"/>
      <c r="E942" s="74"/>
      <c r="F942" s="12"/>
    </row>
    <row r="943" spans="2:6" ht="12.75">
      <c r="B943" s="12"/>
      <c r="C943" s="76"/>
      <c r="D943" s="75"/>
      <c r="E943" s="74"/>
      <c r="F943" s="12"/>
    </row>
    <row r="944" spans="2:6" ht="12.75">
      <c r="B944" s="12"/>
      <c r="D944" s="75"/>
      <c r="E944" s="76"/>
      <c r="F944" s="12"/>
    </row>
    <row r="945" spans="2:6" ht="12.75">
      <c r="B945" s="12"/>
      <c r="D945" s="75"/>
      <c r="E945" s="74"/>
      <c r="F945" s="12"/>
    </row>
    <row r="946" spans="2:6" ht="12.75">
      <c r="B946" s="12"/>
      <c r="D946" s="75"/>
      <c r="E946" s="74"/>
      <c r="F946" s="12"/>
    </row>
    <row r="947" spans="4:6" ht="12.75">
      <c r="D947" s="75"/>
      <c r="E947" s="74"/>
      <c r="F947" s="12"/>
    </row>
    <row r="948" spans="4:5" ht="12.75">
      <c r="D948" s="78"/>
      <c r="E948" s="78"/>
    </row>
    <row r="949" ht="12.75">
      <c r="C949" s="84"/>
    </row>
    <row r="950" ht="12.75">
      <c r="C950" s="84"/>
    </row>
    <row r="951" spans="4:6" ht="12.75">
      <c r="D951" s="75"/>
      <c r="E951" s="76"/>
      <c r="F951" s="12"/>
    </row>
    <row r="952" spans="4:6" ht="12.75">
      <c r="D952" s="75"/>
      <c r="E952" s="74"/>
      <c r="F952" s="12"/>
    </row>
    <row r="953" spans="4:6" ht="12.75">
      <c r="D953" s="75"/>
      <c r="E953" s="74"/>
      <c r="F953" s="12"/>
    </row>
    <row r="954" spans="4:6" ht="12.75">
      <c r="D954" s="75"/>
      <c r="E954" s="74"/>
      <c r="F954" s="12"/>
    </row>
    <row r="955" spans="4:6" ht="12.75">
      <c r="D955" s="75"/>
      <c r="E955" s="74"/>
      <c r="F955" s="12"/>
    </row>
    <row r="956" spans="4:6" ht="12.75">
      <c r="D956" s="75"/>
      <c r="E956" s="74"/>
      <c r="F956" s="12"/>
    </row>
    <row r="957" spans="4:6" ht="12.75">
      <c r="D957" s="75"/>
      <c r="E957" s="76"/>
      <c r="F957" s="12"/>
    </row>
    <row r="958" spans="4:6" ht="12.75">
      <c r="D958" s="75"/>
      <c r="E958" s="74"/>
      <c r="F958" s="12"/>
    </row>
    <row r="959" spans="4:6" ht="12.75">
      <c r="D959" s="75"/>
      <c r="E959" s="74"/>
      <c r="F959" s="12"/>
    </row>
    <row r="960" spans="4:6" ht="12.75">
      <c r="D960" s="75"/>
      <c r="E960" s="74"/>
      <c r="F960" s="12"/>
    </row>
    <row r="961" spans="4:6" ht="12.75">
      <c r="D961" s="75"/>
      <c r="E961" s="74"/>
      <c r="F961" s="12"/>
    </row>
    <row r="962" spans="3:6" ht="12.75">
      <c r="C962" s="76"/>
      <c r="D962" s="75"/>
      <c r="E962" s="74"/>
      <c r="F962" s="12"/>
    </row>
    <row r="963" spans="4:6" ht="12.75">
      <c r="D963" s="75"/>
      <c r="E963" s="76"/>
      <c r="F963" s="12"/>
    </row>
    <row r="964" spans="4:6" ht="12.75">
      <c r="D964" s="75"/>
      <c r="E964" s="74"/>
      <c r="F964" s="12"/>
    </row>
    <row r="965" spans="4:6" ht="12.75">
      <c r="D965" s="75"/>
      <c r="E965" s="74"/>
      <c r="F965" s="12"/>
    </row>
    <row r="966" spans="4:6" ht="12.75">
      <c r="D966" s="75"/>
      <c r="E966" s="74"/>
      <c r="F966" s="12"/>
    </row>
    <row r="967" spans="3:6" ht="12.75">
      <c r="C967" s="84"/>
      <c r="D967" s="75"/>
      <c r="E967" s="74"/>
      <c r="F967" s="12"/>
    </row>
    <row r="968" spans="3:6" ht="12.75">
      <c r="C968" s="84"/>
      <c r="D968" s="75"/>
      <c r="E968" s="74"/>
      <c r="F968" s="12"/>
    </row>
    <row r="969" spans="3:6" ht="12.75">
      <c r="C969" s="84"/>
      <c r="D969" s="75"/>
      <c r="E969" s="74"/>
      <c r="F969" s="12"/>
    </row>
    <row r="970" spans="4:6" ht="12.75">
      <c r="D970" s="75"/>
      <c r="E970" s="76"/>
      <c r="F970" s="12"/>
    </row>
    <row r="971" spans="4:6" ht="12.75">
      <c r="D971" s="75"/>
      <c r="E971" s="74"/>
      <c r="F971" s="12"/>
    </row>
    <row r="972" spans="4:6" ht="12.75">
      <c r="D972" s="75"/>
      <c r="E972" s="74"/>
      <c r="F972" s="12"/>
    </row>
    <row r="973" spans="3:6" ht="12.75">
      <c r="C973" s="76"/>
      <c r="D973" s="75"/>
      <c r="E973" s="74"/>
      <c r="F973" s="12"/>
    </row>
    <row r="974" spans="3:6" ht="12.75">
      <c r="C974" s="76"/>
      <c r="D974" s="75"/>
      <c r="E974" s="74"/>
      <c r="F974" s="12"/>
    </row>
    <row r="975" spans="3:6" ht="12.75">
      <c r="C975" s="76"/>
      <c r="D975" s="75"/>
      <c r="E975" s="74"/>
      <c r="F975" s="12"/>
    </row>
    <row r="976" spans="3:6" ht="12.75">
      <c r="C976" s="76"/>
      <c r="D976" s="75"/>
      <c r="E976" s="74"/>
      <c r="F976" s="12"/>
    </row>
    <row r="977" spans="4:6" ht="12.75">
      <c r="D977" s="75"/>
      <c r="E977" s="74"/>
      <c r="F977" s="12"/>
    </row>
    <row r="978" spans="4:6" ht="12.75">
      <c r="D978" s="75"/>
      <c r="E978" s="74"/>
      <c r="F978" s="12"/>
    </row>
    <row r="979" spans="4:6" ht="12.75">
      <c r="D979" s="12"/>
      <c r="E979" s="12"/>
      <c r="F979" s="12"/>
    </row>
  </sheetData>
  <autoFilter ref="A6:M287"/>
  <printOptions/>
  <pageMargins left="0.7480314960629921" right="0.57" top="0.75" bottom="0.64" header="0.5118110236220472" footer="0.5118110236220472"/>
  <pageSetup fitToHeight="20" horizontalDpi="600" verticalDpi="600" orientation="landscape" paperSize="9" scale="86" r:id="rId2"/>
  <rowBreaks count="1" manualBreakCount="1">
    <brk id="28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Licenced User</dc:creator>
  <cp:keywords/>
  <dc:description/>
  <cp:lastModifiedBy>Licenced User</cp:lastModifiedBy>
  <cp:lastPrinted>2009-07-16T14:57:37Z</cp:lastPrinted>
  <dcterms:created xsi:type="dcterms:W3CDTF">2008-09-19T15:19:13Z</dcterms:created>
  <dcterms:modified xsi:type="dcterms:W3CDTF">2009-07-22T10:06:16Z</dcterms:modified>
  <cp:category/>
  <cp:version/>
  <cp:contentType/>
  <cp:contentStatus/>
</cp:coreProperties>
</file>